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TURISM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Formatos'!$A$2:$V$49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9" i="1" l="1"/>
  <c r="O1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5" i="1"/>
  <c r="O14" i="1"/>
  <c r="O13" i="1"/>
  <c r="O12" i="1"/>
</calcChain>
</file>

<file path=xl/sharedStrings.xml><?xml version="1.0" encoding="utf-8"?>
<sst xmlns="http://schemas.openxmlformats.org/spreadsheetml/2006/main" count="334" uniqueCount="144">
  <si>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</si>
  <si>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</si>
  <si>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</si>
  <si>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</si>
  <si>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</si>
  <si>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</si>
  <si>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</si>
  <si>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</si>
  <si>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</si>
  <si>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</si>
  <si>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</si>
  <si>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</si>
  <si>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</si>
  <si>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</si>
  <si>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</si>
  <si>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</si>
  <si>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</si>
  <si>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</si>
  <si>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</si>
  <si>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</si>
  <si>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</si>
  <si>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</si>
  <si>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</si>
  <si>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</si>
  <si>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</si>
  <si>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</si>
  <si>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</si>
  <si>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</si>
  <si>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</si>
  <si>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</si>
  <si>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</si>
  <si>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</si>
  <si>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</si>
  <si>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</si>
  <si>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</si>
  <si>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</si>
  <si>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</si>
  <si>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</si>
  <si>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</si>
  <si>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</si>
  <si>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</si>
  <si>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</si>
  <si>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</si>
  <si>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</si>
  <si>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</si>
  <si>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</si>
  <si>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</si>
  <si>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</si>
  <si>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</si>
  <si>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</si>
  <si>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</si>
  <si>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</si>
  <si>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</si>
  <si>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</si>
  <si>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</si>
  <si>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</si>
  <si>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VIII. Impulsar un enfoque social y de respeto a los derechos humanos en la actividad turística, para el bienestar de las personas que viven y trabajan en Zempoala</t>
  </si>
  <si>
    <t>IX. Fomentar el desarrollo justo y equilibrado entre los individuos y las comunidades para democratizar los beneficios del turismo.</t>
  </si>
  <si>
    <t>X. Fortalecer la integración de productos y servicios para incrementar la actividad turística municipal.</t>
  </si>
  <si>
    <t>XI. Desarrollar los mecanismos para la atracción de inversiones turísticas.</t>
  </si>
  <si>
    <t>I.  Fortalecer la profesionalización y formalidad de los prestadores de servicios turísticos</t>
  </si>
  <si>
    <t>II. Implementar mecanismos de distribución equilibrada y controlada de los servicios que ofrecen los principales atractivos naturales y culturales del municipio.</t>
  </si>
  <si>
    <t>III.Integrar  las iniciativas locales a la oferta de valor de los productos turísticos.</t>
  </si>
  <si>
    <t>IV.Ordenar el uso, mantenimiento y cuidado del agua y de mas atractivos  en el sector turístico municipal.</t>
  </si>
  <si>
    <t>V.Fortalecer el turismo accesible para los grupos sociales más vulnerables.</t>
  </si>
  <si>
    <t>VI. Fortalecer la formación y profesionalización de los recursos humanos para garantizar el turismo accesible e incluyente.</t>
  </si>
  <si>
    <t>VII. Adoptar el plan de acción Turismo libre de trabajo infantil de la Secretaría de Turismo Federal.</t>
  </si>
  <si>
    <t>% de diagnóstico de prestadores de servicios turísticos, sobre capacitaciones que han recibido y las certificaciones con las que cuentan.</t>
  </si>
  <si>
    <t>% de reuniones de trabajo con los prestadores de servicios turísticos para mostrar la oferta de capacitación de la Secretaría de Turismo del Estado.</t>
  </si>
  <si>
    <t>%solicitudes de capacitaciones del área de desarrollo económico y la secretaria de turismo del estado.</t>
  </si>
  <si>
    <t>% de capacitaciones a los prestadores de servicios turísticos.</t>
  </si>
  <si>
    <t>% de visitas guiadas en el convento, centro histórico, ojitos, acueducto, haciendas, estación del ferrocarril y museos comunitarios.</t>
  </si>
  <si>
    <t>% de presentaciones del municipio en las diferentes ferias y festivales para su promoción, además de eventos turísticos.</t>
  </si>
  <si>
    <t>% de creación de rutas turísticas.</t>
  </si>
  <si>
    <t>% de estatus de cada solicitud realizada.</t>
  </si>
  <si>
    <t>%de jornadas de limpieza en el acueducto;</t>
  </si>
  <si>
    <t>% de jornadas de limpieza en los ojitos de agua y demás atractivos</t>
  </si>
  <si>
    <t>% de incentivos para el registro en el RNT.</t>
  </si>
  <si>
    <t>% de reunión con prestadores de servicios turísticos.</t>
  </si>
  <si>
    <t>% de pláticas de sensibilización sobre la certificación del distintivo “M”, “H” y “P”.</t>
  </si>
  <si>
    <t>% de renovaciones de la certificación de los distintivos “M”, “H” y “P” de prestadores de servicios turísticos, que ya cuenten con ellos.</t>
  </si>
  <si>
    <t>% de prestadores de servicios turísticos, en el distintivo “M”, “H” y “P”, que quieran obtener las certificaciones.</t>
  </si>
  <si>
    <t>% de actividades coordinadas con el comité ciudadano y el consejo municipal.</t>
  </si>
  <si>
    <t>% de reunión con los integrantes del comité ciudadano.</t>
  </si>
  <si>
    <t>% de reunión con los integrantes del consejo municipal del turismo.</t>
  </si>
  <si>
    <t>% de publicaciones en las redes sociales para la difusión turística y el vídeo institucional del municipio.</t>
  </si>
  <si>
    <t>% de mensajes de difusión en radio y televisión sobre los atractivos históricos, naturales y culturales que posee el municipio de Zempoala.</t>
  </si>
  <si>
    <t>% de visitas a establecimientos que serán incluidos al catálogo.</t>
  </si>
  <si>
    <t>% de coordinación y vinculación con los diferentes municipios del Estado.</t>
  </si>
  <si>
    <t>% de módulos en temporadas vacacionales para promoción del municipio.</t>
  </si>
  <si>
    <t>% de promoción de ferias patronales en medios de comunicación</t>
  </si>
  <si>
    <t xml:space="preserve">Eficacia </t>
  </si>
  <si>
    <t>Mide el numero de diagnóstico de prestadores de servicios turísticos, sobre capacitaciones que han recibido y las certificaciones con las que cuentan.</t>
  </si>
  <si>
    <t>Diagnóstico de prestadores de servicios turísticos, sobre capacitaciones que han recibido y las certificaciones con las que cuentan./diagnóstico de prestadores de servicios turísticos, sobre capacitaciones que han recibido y las certificaciones con las que cuentan.*100</t>
  </si>
  <si>
    <t>Mide las reuniones de trabajo con los prestadores de servicios turísticos para mostrar la oferta de capacitación de la Secretaría de Turismo del Estado.</t>
  </si>
  <si>
    <t>Reuniones de trabajo con los prestadores de servicios turísticos para mostrar la oferta de capacitación de la Secretaría de Turismo del Estado/reuniones de trabajo con los prestadores de servicios turísticos para mostrar la oferta de capacitación de la Secretaría de Turismo del Estado.*100</t>
  </si>
  <si>
    <t>Mide las solicitudes de capacitaciones del área de desarrollo económico y la secretaria de turismo del estado.</t>
  </si>
  <si>
    <t xml:space="preserve"> Solicitudes de capacitaciones del área de desarrollo económico y la secretaria de turismo del estado./ solicitudes de capacitaciones del área de desarrollo económico y la secretaria de turismo del estado.*100</t>
  </si>
  <si>
    <t>Mide las capacitaciones a los prestadores de servicios turísticos.</t>
  </si>
  <si>
    <t>Capacitaciones a los prestadores de servicios turísticos./capacitaciones a los prestadores de servicios turísticos.*100</t>
  </si>
  <si>
    <t>Mide las visitas guiadas en el convento, centro histórico, ojitos, acueducto, haciendas, estación del ferrocarril y museos comunitarios.</t>
  </si>
  <si>
    <t>Visitas guiadas en el convento, centro histórico, ojitos, acueducto, haciendas, estación del ferrocarril y museos comunitarios/visitas guiadas en el convento, centro histórico, ojitos, acueducto, haciendas, estación del ferrocarril y museos comunitarios.*100</t>
  </si>
  <si>
    <t>Mide el numero de presentaciones del municipio en las diferentes ferias y festivales para su promoción, además de eventos turísticos</t>
  </si>
  <si>
    <t>Presentaciones del municipio en las diferentes ferias y festivales para su promoción, además de eventos turísticos/presentaciones del municipio en las diferentes ferias y festivales para su promoción, además de eventos turísticos.*100</t>
  </si>
  <si>
    <t>Mide el numero de creaciones de rutas turísticas.</t>
  </si>
  <si>
    <t>Creación de rutas turísticas/creación de rutas turísticas*100</t>
  </si>
  <si>
    <t>Mide los estatus de cada solicitud realizada.</t>
  </si>
  <si>
    <t>Estatus de cada solicitud realizada/estatus de cada solicitud realizada*100</t>
  </si>
  <si>
    <t>Mide la cantidad de jornadas de limpieza en el acueducto;</t>
  </si>
  <si>
    <t xml:space="preserve"> Jornadas de limpieza en el acueducto/ jornadas de limpieza en el acueducto*100</t>
  </si>
  <si>
    <t xml:space="preserve">Mide la cantidad de jornadas de limpieza en los ojitos de agua y demás atractivos turisticos </t>
  </si>
  <si>
    <t>Jornadas de limpieza en los ojitos de agua y demás atractivos/jornadas de limpieza en los ojitos de agua y demás atractivos*100</t>
  </si>
  <si>
    <t>Mide los incentivos para el registro en el RNT.</t>
  </si>
  <si>
    <t xml:space="preserve"> Incentivos para el registro en el RNT/ incentivos para el registro en el RNT*100</t>
  </si>
  <si>
    <t>Mide las reuniones con prestadores de servicios turísticos.</t>
  </si>
  <si>
    <t>Reunión con prestadores de servicios turísticos/reunión con prestadores de servicios turísticos*100</t>
  </si>
  <si>
    <t>Mide la cantidad de pláticas de sensibilización sobre la certificación del distintivo “M”, “H” y “P”.</t>
  </si>
  <si>
    <t>Pláticas de sensibilización sobre la certificación del distintivo “M”, “H” y “P”/pláticas de sensibilización sobre la certificación del distintivo “M”, “H” y “P”*100</t>
  </si>
  <si>
    <t>Mide la cantidad de renovaciones de la certificación de los distintivos “M”, “H” y “P” de prestadores de servicios turísticos, que ya cuenten con ellos.</t>
  </si>
  <si>
    <t>Mide la cantidad de prestadores de servicios turísticos, en el distintivo “M”, “H” y “P”, que quieran obtener las certificaciones.</t>
  </si>
  <si>
    <t xml:space="preserve"> Prestadores de servicios turísticos, en el distintivo “M”, “H” y “P”, que quieran obtener las certificaciones/ prestadores de servicios turísticos, en el distintivo “M”, “H” y “P”, que quieran obtener las certificaciones*100</t>
  </si>
  <si>
    <t>Mide las actividades coordinadas con el comité ciudadano y el consejo municipal.</t>
  </si>
  <si>
    <t>Actividades coordinadas con el comité ciudadano y el consejo municipal/actividades coordinadas con el comité ciudadano y el consejo municipal*100</t>
  </si>
  <si>
    <t>Mide las reuniones con los integrantes del comité ciudadano.</t>
  </si>
  <si>
    <t xml:space="preserve"> Reunión con los integrantes del comité ciudadano/ reunión con los integrantes del comité ciudadano*100</t>
  </si>
  <si>
    <t>Mide las reuniones con los integrantes del consejo municipal del turismo.</t>
  </si>
  <si>
    <t>Reunión con los integrantes del consejo municipal del turismo/reunión con los integrantes del consejo municipal del turismo*100</t>
  </si>
  <si>
    <t>Mide la cantidad de publicaciones en las redes sociales para la difusión turística y el vídeo institucional del municipio.</t>
  </si>
  <si>
    <t>Publicaciones en las redes sociales para la difusión turística y el vídeo institucional del municipio/publicaciones en las redes sociales para la difusión turística y el vídeo institucional del municipio*100</t>
  </si>
  <si>
    <t>Mide la cantidad  de mensajes de difusión en radio y televisión sobre los atractivos históricos, naturales y culturales que posee el municipio de Zempoala.</t>
  </si>
  <si>
    <t xml:space="preserve"> Mensajes de difusión en radio y televisión sobre los atractivos históricos, naturales y culturales que posee el municipio de Zempoala/ mensajes de difusión en radio y televisión sobre los atractivos históricos, naturales y culturales que posee el municipio de Zempoala*100</t>
  </si>
  <si>
    <t>Mide el numero de visitas a establecimientos que serán incluidos al catálogo.</t>
  </si>
  <si>
    <t>Visitas a establecimientos que serán incluidos al catálogo/visitas a establecimientos que serán incluidos al catálogo*100</t>
  </si>
  <si>
    <t>Mide el numero de vinculaciones  con los diferentes municipios del Estado.</t>
  </si>
  <si>
    <t>Coordinación y vinculación con los diferentes municipios del Estado/coordinación y vinculación con los diferentes municipios del Estado*100</t>
  </si>
  <si>
    <t>Mide la cantidad de módulos en temporadas vacacionales para promoción del municipio.</t>
  </si>
  <si>
    <t>Módulos en temporadas vacacionales para promoción del municipio/módulos en temporadas vacacionales para promoción del municipio*100</t>
  </si>
  <si>
    <t>Mide la promoción de ferias patronales en medios de comunicación</t>
  </si>
  <si>
    <t>Promoción de ferias patronales en medios de comunicación/promoción de ferias patronales en medios de comunicación*100</t>
  </si>
  <si>
    <t xml:space="preserve">Porcentaje </t>
  </si>
  <si>
    <t xml:space="preserve">Trimestral </t>
  </si>
  <si>
    <t xml:space="preserve">Programa Operativo Anual de la Dircción de Turismo </t>
  </si>
  <si>
    <t xml:space="preserve">Dirección de Turismo </t>
  </si>
  <si>
    <t xml:space="preserve"> No se realizo ajuste en las metas, por lo cual no se llena el campo que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</si>
</sst>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tabSelected="1" topLeftCell="A2" zoomScaleNormal="100" workbookViewId="0">
      <selection activeCell="A2" sqref="A2:V49"/>
    </sheetView>
  </sheetViews>
  <sheetFormatPr baseColWidth="10" defaultColWidth="9.140625" defaultRowHeight="15" x14ac:dyDescent="0.25"/>
  <cols>
    <col min="1" max="1" width="9.140625" style="1"/>
    <col min="2" max="2" width="19" style="1" customWidth="1"/>
    <col min="3" max="4" width="26.85546875" style="1" customWidth="1"/>
    <col min="5" max="5" width="57.7109375" style="1" customWidth="1"/>
    <col min="6" max="6" width="52.42578125" style="1" customWidth="1"/>
    <col min="7" max="7" width="20" style="1" bestFit="1" customWidth="1"/>
    <col min="8" max="8" width="62.28515625" style="1" customWidth="1"/>
    <col min="9" max="9" width="73.28515625" style="1" customWidth="1"/>
    <col min="10" max="16" width="25" style="1" customWidth="1"/>
    <col min="17" max="17" width="25.7109375" style="1" customWidth="1"/>
    <col min="18" max="18" width="42.7109375" style="1" customWidth="1"/>
    <col min="19" max="20" width="19.28515625" style="1" customWidth="1"/>
    <col min="21" max="21" width="40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13" t="s">
        <v>3</v>
      </c>
      <c r="E5" s="14"/>
      <c r="F5" s="14"/>
      <c r="G5" s="8"/>
    </row>
    <row r="6" spans="2:21" ht="53.25" customHeight="1" x14ac:dyDescent="0.25">
      <c r="B6" s="9" t="s">
        <v>4</v>
      </c>
      <c r="C6" s="9" t="s">
        <v>5</v>
      </c>
      <c r="D6" s="10" t="s">
        <v>6</v>
      </c>
      <c r="E6" s="11"/>
      <c r="F6" s="11"/>
      <c r="G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5" t="s">
        <v>33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32.25" customHeight="1" x14ac:dyDescent="0.25">
      <c r="B11" s="17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7" t="s">
        <v>39</v>
      </c>
      <c r="H11" s="17" t="s">
        <v>40</v>
      </c>
      <c r="I11" s="17" t="s">
        <v>41</v>
      </c>
      <c r="J11" s="17" t="s">
        <v>42</v>
      </c>
      <c r="K11" s="17" t="s">
        <v>43</v>
      </c>
      <c r="L11" s="17" t="s">
        <v>44</v>
      </c>
      <c r="M11" s="17" t="s">
        <v>45</v>
      </c>
      <c r="N11" s="17" t="s">
        <v>46</v>
      </c>
      <c r="O11" s="17" t="s">
        <v>47</v>
      </c>
      <c r="P11" s="17" t="s">
        <v>48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53</v>
      </c>
    </row>
    <row r="12" spans="2:21" ht="60" x14ac:dyDescent="0.25">
      <c r="B12" s="2">
        <v>2022</v>
      </c>
      <c r="C12" s="3">
        <v>44743</v>
      </c>
      <c r="D12" s="3">
        <v>44834</v>
      </c>
      <c r="E12" s="4" t="s">
        <v>60</v>
      </c>
      <c r="F12" s="5" t="s">
        <v>67</v>
      </c>
      <c r="G12" s="2" t="s">
        <v>91</v>
      </c>
      <c r="H12" s="2" t="s">
        <v>92</v>
      </c>
      <c r="I12" s="2" t="s">
        <v>93</v>
      </c>
      <c r="J12" s="2" t="s">
        <v>139</v>
      </c>
      <c r="K12" s="2" t="s">
        <v>140</v>
      </c>
      <c r="L12" s="2">
        <v>20</v>
      </c>
      <c r="M12" s="2">
        <v>25</v>
      </c>
      <c r="N12" s="2"/>
      <c r="O12" s="6">
        <f>(12+2+2+3)/25</f>
        <v>0.76</v>
      </c>
      <c r="P12" s="2" t="s">
        <v>54</v>
      </c>
      <c r="Q12" s="2" t="s">
        <v>141</v>
      </c>
      <c r="R12" s="2" t="s">
        <v>142</v>
      </c>
      <c r="S12" s="3">
        <v>44844</v>
      </c>
      <c r="T12" s="3">
        <v>44844</v>
      </c>
      <c r="U12" s="2" t="s">
        <v>143</v>
      </c>
    </row>
    <row r="13" spans="2:21" ht="60" x14ac:dyDescent="0.25">
      <c r="B13" s="2">
        <v>2022</v>
      </c>
      <c r="C13" s="3">
        <v>44743</v>
      </c>
      <c r="D13" s="3">
        <v>44834</v>
      </c>
      <c r="E13" s="4" t="s">
        <v>60</v>
      </c>
      <c r="F13" s="5" t="s">
        <v>68</v>
      </c>
      <c r="G13" s="2" t="s">
        <v>91</v>
      </c>
      <c r="H13" s="2" t="s">
        <v>94</v>
      </c>
      <c r="I13" s="2" t="s">
        <v>95</v>
      </c>
      <c r="J13" s="2" t="s">
        <v>139</v>
      </c>
      <c r="K13" s="2" t="s">
        <v>140</v>
      </c>
      <c r="L13" s="2">
        <v>10</v>
      </c>
      <c r="M13" s="2">
        <v>20</v>
      </c>
      <c r="N13" s="2"/>
      <c r="O13" s="6">
        <f>(12+2+2+2)/20</f>
        <v>0.9</v>
      </c>
      <c r="P13" s="2" t="s">
        <v>54</v>
      </c>
      <c r="Q13" s="2" t="s">
        <v>141</v>
      </c>
      <c r="R13" s="2" t="s">
        <v>142</v>
      </c>
      <c r="S13" s="3">
        <v>44844</v>
      </c>
      <c r="T13" s="3">
        <v>44844</v>
      </c>
      <c r="U13" s="2" t="s">
        <v>143</v>
      </c>
    </row>
    <row r="14" spans="2:21" ht="45" x14ac:dyDescent="0.25">
      <c r="B14" s="2">
        <v>2022</v>
      </c>
      <c r="C14" s="3">
        <v>44743</v>
      </c>
      <c r="D14" s="3">
        <v>44834</v>
      </c>
      <c r="E14" s="4" t="s">
        <v>60</v>
      </c>
      <c r="F14" s="5" t="s">
        <v>69</v>
      </c>
      <c r="G14" s="2" t="s">
        <v>91</v>
      </c>
      <c r="H14" s="2" t="s">
        <v>96</v>
      </c>
      <c r="I14" s="2" t="s">
        <v>97</v>
      </c>
      <c r="J14" s="2" t="s">
        <v>139</v>
      </c>
      <c r="K14" s="2" t="s">
        <v>140</v>
      </c>
      <c r="L14" s="2">
        <v>9</v>
      </c>
      <c r="M14" s="2">
        <v>20</v>
      </c>
      <c r="N14" s="2"/>
      <c r="O14" s="6">
        <f>(11+1+1+2)/20</f>
        <v>0.75</v>
      </c>
      <c r="P14" s="2" t="s">
        <v>54</v>
      </c>
      <c r="Q14" s="2" t="s">
        <v>141</v>
      </c>
      <c r="R14" s="2" t="s">
        <v>142</v>
      </c>
      <c r="S14" s="3">
        <v>44844</v>
      </c>
      <c r="T14" s="3">
        <v>44844</v>
      </c>
      <c r="U14" s="2" t="s">
        <v>143</v>
      </c>
    </row>
    <row r="15" spans="2:21" ht="30" x14ac:dyDescent="0.25">
      <c r="B15" s="2">
        <v>2022</v>
      </c>
      <c r="C15" s="3">
        <v>44743</v>
      </c>
      <c r="D15" s="3">
        <v>44834</v>
      </c>
      <c r="E15" s="4" t="s">
        <v>60</v>
      </c>
      <c r="F15" s="5" t="s">
        <v>70</v>
      </c>
      <c r="G15" s="2" t="s">
        <v>91</v>
      </c>
      <c r="H15" s="2" t="s">
        <v>98</v>
      </c>
      <c r="I15" s="2" t="s">
        <v>99</v>
      </c>
      <c r="J15" s="2" t="s">
        <v>139</v>
      </c>
      <c r="K15" s="2" t="s">
        <v>140</v>
      </c>
      <c r="L15" s="2">
        <v>15</v>
      </c>
      <c r="M15" s="2">
        <v>20</v>
      </c>
      <c r="N15" s="2"/>
      <c r="O15" s="6">
        <f>(8+2+1+2)/20</f>
        <v>0.65</v>
      </c>
      <c r="P15" s="2" t="s">
        <v>54</v>
      </c>
      <c r="Q15" s="2" t="s">
        <v>141</v>
      </c>
      <c r="R15" s="2" t="s">
        <v>142</v>
      </c>
      <c r="S15" s="3">
        <v>44844</v>
      </c>
      <c r="T15" s="3">
        <v>44844</v>
      </c>
      <c r="U15" s="2" t="s">
        <v>143</v>
      </c>
    </row>
    <row r="16" spans="2:21" ht="60" x14ac:dyDescent="0.25">
      <c r="B16" s="2">
        <v>2022</v>
      </c>
      <c r="C16" s="3">
        <v>44743</v>
      </c>
      <c r="D16" s="3">
        <v>44834</v>
      </c>
      <c r="E16" s="7" t="s">
        <v>61</v>
      </c>
      <c r="F16" s="5" t="s">
        <v>71</v>
      </c>
      <c r="G16" s="2" t="s">
        <v>91</v>
      </c>
      <c r="H16" s="2" t="s">
        <v>100</v>
      </c>
      <c r="I16" s="2" t="s">
        <v>101</v>
      </c>
      <c r="J16" s="2" t="s">
        <v>139</v>
      </c>
      <c r="K16" s="2" t="s">
        <v>140</v>
      </c>
      <c r="L16" s="2">
        <v>15</v>
      </c>
      <c r="M16" s="2">
        <v>100</v>
      </c>
      <c r="N16" s="2"/>
      <c r="O16" s="6">
        <f>(49+8+8+8)/100</f>
        <v>0.73</v>
      </c>
      <c r="P16" s="2" t="s">
        <v>54</v>
      </c>
      <c r="Q16" s="2" t="s">
        <v>141</v>
      </c>
      <c r="R16" s="2" t="s">
        <v>142</v>
      </c>
      <c r="S16" s="3">
        <v>44844</v>
      </c>
      <c r="T16" s="3">
        <v>44844</v>
      </c>
      <c r="U16" s="2" t="s">
        <v>143</v>
      </c>
    </row>
    <row r="17" spans="2:21" ht="60" x14ac:dyDescent="0.25">
      <c r="B17" s="2">
        <v>2022</v>
      </c>
      <c r="C17" s="3">
        <v>44743</v>
      </c>
      <c r="D17" s="3">
        <v>44834</v>
      </c>
      <c r="E17" s="7" t="s">
        <v>61</v>
      </c>
      <c r="F17" s="5" t="s">
        <v>72</v>
      </c>
      <c r="G17" s="2" t="s">
        <v>91</v>
      </c>
      <c r="H17" s="2" t="s">
        <v>102</v>
      </c>
      <c r="I17" s="2" t="s">
        <v>103</v>
      </c>
      <c r="J17" s="2" t="s">
        <v>139</v>
      </c>
      <c r="K17" s="2" t="s">
        <v>140</v>
      </c>
      <c r="L17" s="2">
        <v>8</v>
      </c>
      <c r="M17" s="2">
        <v>10</v>
      </c>
      <c r="N17" s="2"/>
      <c r="O17" s="6">
        <f>(7+0+1+0)/10</f>
        <v>0.8</v>
      </c>
      <c r="P17" s="2" t="s">
        <v>54</v>
      </c>
      <c r="Q17" s="2" t="s">
        <v>141</v>
      </c>
      <c r="R17" s="2" t="s">
        <v>142</v>
      </c>
      <c r="S17" s="3">
        <v>44844</v>
      </c>
      <c r="T17" s="3">
        <v>44844</v>
      </c>
      <c r="U17" s="2" t="s">
        <v>143</v>
      </c>
    </row>
    <row r="18" spans="2:21" ht="30" x14ac:dyDescent="0.25">
      <c r="B18" s="2">
        <v>2022</v>
      </c>
      <c r="C18" s="3">
        <v>44743</v>
      </c>
      <c r="D18" s="3">
        <v>44834</v>
      </c>
      <c r="E18" s="4" t="s">
        <v>62</v>
      </c>
      <c r="F18" s="5" t="s">
        <v>73</v>
      </c>
      <c r="G18" s="2" t="s">
        <v>91</v>
      </c>
      <c r="H18" s="2" t="s">
        <v>104</v>
      </c>
      <c r="I18" s="2" t="s">
        <v>105</v>
      </c>
      <c r="J18" s="2" t="s">
        <v>139</v>
      </c>
      <c r="K18" s="2" t="s">
        <v>140</v>
      </c>
      <c r="L18" s="2">
        <v>2</v>
      </c>
      <c r="M18" s="2">
        <v>5</v>
      </c>
      <c r="N18" s="2"/>
      <c r="O18" s="6">
        <f>(4+1+0+0)/5</f>
        <v>1</v>
      </c>
      <c r="P18" s="2" t="s">
        <v>54</v>
      </c>
      <c r="Q18" s="2" t="s">
        <v>141</v>
      </c>
      <c r="R18" s="2" t="s">
        <v>142</v>
      </c>
      <c r="S18" s="3">
        <v>44844</v>
      </c>
      <c r="T18" s="3">
        <v>44844</v>
      </c>
      <c r="U18" s="2" t="s">
        <v>143</v>
      </c>
    </row>
    <row r="19" spans="2:21" ht="30" x14ac:dyDescent="0.25">
      <c r="B19" s="2">
        <v>2022</v>
      </c>
      <c r="C19" s="3">
        <v>44743</v>
      </c>
      <c r="D19" s="3">
        <v>44834</v>
      </c>
      <c r="E19" s="4" t="s">
        <v>62</v>
      </c>
      <c r="F19" s="5" t="s">
        <v>74</v>
      </c>
      <c r="G19" s="2" t="s">
        <v>91</v>
      </c>
      <c r="H19" s="2" t="s">
        <v>106</v>
      </c>
      <c r="I19" s="2" t="s">
        <v>107</v>
      </c>
      <c r="J19" s="2" t="s">
        <v>139</v>
      </c>
      <c r="K19" s="2" t="s">
        <v>140</v>
      </c>
      <c r="L19" s="2">
        <v>15</v>
      </c>
      <c r="M19" s="2">
        <v>20</v>
      </c>
      <c r="N19" s="2"/>
      <c r="O19" s="6">
        <f>(20+3+4+7)/20</f>
        <v>1.7</v>
      </c>
      <c r="P19" s="2" t="s">
        <v>54</v>
      </c>
      <c r="Q19" s="2" t="s">
        <v>141</v>
      </c>
      <c r="R19" s="2" t="s">
        <v>142</v>
      </c>
      <c r="S19" s="3">
        <v>44844</v>
      </c>
      <c r="T19" s="3">
        <v>44844</v>
      </c>
      <c r="U19" s="2" t="s">
        <v>143</v>
      </c>
    </row>
    <row r="20" spans="2:21" ht="30" x14ac:dyDescent="0.25">
      <c r="B20" s="2">
        <v>2022</v>
      </c>
      <c r="C20" s="3">
        <v>44743</v>
      </c>
      <c r="D20" s="3">
        <v>44834</v>
      </c>
      <c r="E20" s="2" t="s">
        <v>63</v>
      </c>
      <c r="F20" s="5" t="s">
        <v>75</v>
      </c>
      <c r="G20" s="2" t="s">
        <v>91</v>
      </c>
      <c r="H20" s="2" t="s">
        <v>108</v>
      </c>
      <c r="I20" s="2" t="s">
        <v>109</v>
      </c>
      <c r="J20" s="2" t="s">
        <v>139</v>
      </c>
      <c r="K20" s="2" t="s">
        <v>140</v>
      </c>
      <c r="L20" s="2">
        <v>3</v>
      </c>
      <c r="M20" s="2">
        <v>6</v>
      </c>
      <c r="N20" s="2"/>
      <c r="O20" s="6">
        <f>(4+0+1+0)/6</f>
        <v>0.83333333333333337</v>
      </c>
      <c r="P20" s="2" t="s">
        <v>54</v>
      </c>
      <c r="Q20" s="2" t="s">
        <v>141</v>
      </c>
      <c r="R20" s="2" t="s">
        <v>142</v>
      </c>
      <c r="S20" s="3">
        <v>44844</v>
      </c>
      <c r="T20" s="3">
        <v>44844</v>
      </c>
      <c r="U20" s="2" t="s">
        <v>143</v>
      </c>
    </row>
    <row r="21" spans="2:21" ht="30" x14ac:dyDescent="0.25">
      <c r="B21" s="2">
        <v>2022</v>
      </c>
      <c r="C21" s="3">
        <v>44743</v>
      </c>
      <c r="D21" s="3">
        <v>44834</v>
      </c>
      <c r="E21" s="2" t="s">
        <v>63</v>
      </c>
      <c r="F21" s="5" t="s">
        <v>76</v>
      </c>
      <c r="G21" s="2" t="s">
        <v>91</v>
      </c>
      <c r="H21" s="2" t="s">
        <v>110</v>
      </c>
      <c r="I21" s="2" t="s">
        <v>111</v>
      </c>
      <c r="J21" s="2" t="s">
        <v>139</v>
      </c>
      <c r="K21" s="2" t="s">
        <v>140</v>
      </c>
      <c r="L21" s="2">
        <v>3</v>
      </c>
      <c r="M21" s="2">
        <v>6</v>
      </c>
      <c r="N21" s="2"/>
      <c r="O21" s="6">
        <f>(7+1+1+1)/6</f>
        <v>1.6666666666666667</v>
      </c>
      <c r="P21" s="2" t="s">
        <v>54</v>
      </c>
      <c r="Q21" s="2" t="s">
        <v>141</v>
      </c>
      <c r="R21" s="2" t="s">
        <v>142</v>
      </c>
      <c r="S21" s="3">
        <v>44844</v>
      </c>
      <c r="T21" s="3">
        <v>44844</v>
      </c>
      <c r="U21" s="2" t="s">
        <v>143</v>
      </c>
    </row>
    <row r="22" spans="2:21" ht="30" x14ac:dyDescent="0.25">
      <c r="B22" s="2">
        <v>2022</v>
      </c>
      <c r="C22" s="3">
        <v>44743</v>
      </c>
      <c r="D22" s="3">
        <v>44834</v>
      </c>
      <c r="E22" s="2" t="s">
        <v>64</v>
      </c>
      <c r="F22" s="5" t="s">
        <v>77</v>
      </c>
      <c r="G22" s="2" t="s">
        <v>91</v>
      </c>
      <c r="H22" s="2" t="s">
        <v>112</v>
      </c>
      <c r="I22" s="2" t="s">
        <v>113</v>
      </c>
      <c r="J22" s="2" t="s">
        <v>139</v>
      </c>
      <c r="K22" s="2" t="s">
        <v>140</v>
      </c>
      <c r="L22" s="2">
        <v>2</v>
      </c>
      <c r="M22" s="2">
        <v>4</v>
      </c>
      <c r="N22" s="2"/>
      <c r="O22" s="6">
        <f>(4+0+0+0)/4</f>
        <v>1</v>
      </c>
      <c r="P22" s="2" t="s">
        <v>54</v>
      </c>
      <c r="Q22" s="2" t="s">
        <v>141</v>
      </c>
      <c r="R22" s="2" t="s">
        <v>142</v>
      </c>
      <c r="S22" s="3">
        <v>44844</v>
      </c>
      <c r="T22" s="3">
        <v>44844</v>
      </c>
      <c r="U22" s="2" t="s">
        <v>143</v>
      </c>
    </row>
    <row r="23" spans="2:21" ht="30" x14ac:dyDescent="0.25">
      <c r="B23" s="2">
        <v>2022</v>
      </c>
      <c r="C23" s="3">
        <v>44743</v>
      </c>
      <c r="D23" s="3">
        <v>44834</v>
      </c>
      <c r="E23" s="2" t="s">
        <v>64</v>
      </c>
      <c r="F23" s="5" t="s">
        <v>78</v>
      </c>
      <c r="G23" s="2" t="s">
        <v>91</v>
      </c>
      <c r="H23" s="2" t="s">
        <v>114</v>
      </c>
      <c r="I23" s="2" t="s">
        <v>115</v>
      </c>
      <c r="J23" s="2" t="s">
        <v>139</v>
      </c>
      <c r="K23" s="2" t="s">
        <v>140</v>
      </c>
      <c r="L23" s="2">
        <v>10</v>
      </c>
      <c r="M23" s="2">
        <v>12</v>
      </c>
      <c r="N23" s="2"/>
      <c r="O23" s="6">
        <f>(4+2+0+1)/12</f>
        <v>0.58333333333333337</v>
      </c>
      <c r="P23" s="2" t="s">
        <v>54</v>
      </c>
      <c r="Q23" s="2" t="s">
        <v>141</v>
      </c>
      <c r="R23" s="2" t="s">
        <v>142</v>
      </c>
      <c r="S23" s="3">
        <v>44844</v>
      </c>
      <c r="T23" s="3">
        <v>44844</v>
      </c>
      <c r="U23" s="2" t="s">
        <v>143</v>
      </c>
    </row>
    <row r="24" spans="2:21" ht="45" x14ac:dyDescent="0.25">
      <c r="B24" s="2">
        <v>2022</v>
      </c>
      <c r="C24" s="3">
        <v>44743</v>
      </c>
      <c r="D24" s="3">
        <v>44834</v>
      </c>
      <c r="E24" s="2" t="s">
        <v>65</v>
      </c>
      <c r="F24" s="5" t="s">
        <v>79</v>
      </c>
      <c r="G24" s="2" t="s">
        <v>91</v>
      </c>
      <c r="H24" s="2" t="s">
        <v>116</v>
      </c>
      <c r="I24" s="2" t="s">
        <v>117</v>
      </c>
      <c r="J24" s="2" t="s">
        <v>139</v>
      </c>
      <c r="K24" s="2" t="s">
        <v>140</v>
      </c>
      <c r="L24" s="2">
        <v>2</v>
      </c>
      <c r="M24" s="2">
        <v>6</v>
      </c>
      <c r="N24" s="2"/>
      <c r="O24" s="6">
        <f>(3+0+0+1)/6</f>
        <v>0.66666666666666663</v>
      </c>
      <c r="P24" s="2" t="s">
        <v>54</v>
      </c>
      <c r="Q24" s="2" t="s">
        <v>141</v>
      </c>
      <c r="R24" s="2" t="s">
        <v>142</v>
      </c>
      <c r="S24" s="3">
        <v>44844</v>
      </c>
      <c r="T24" s="3">
        <v>44844</v>
      </c>
      <c r="U24" s="2" t="s">
        <v>143</v>
      </c>
    </row>
    <row r="25" spans="2:21" ht="45" x14ac:dyDescent="0.25">
      <c r="B25" s="2">
        <v>2022</v>
      </c>
      <c r="C25" s="3">
        <v>44743</v>
      </c>
      <c r="D25" s="3">
        <v>44834</v>
      </c>
      <c r="E25" s="2" t="s">
        <v>65</v>
      </c>
      <c r="F25" s="5" t="s">
        <v>80</v>
      </c>
      <c r="G25" s="2" t="s">
        <v>91</v>
      </c>
      <c r="H25" s="2" t="s">
        <v>118</v>
      </c>
      <c r="I25" s="2" t="s">
        <v>117</v>
      </c>
      <c r="J25" s="2" t="s">
        <v>139</v>
      </c>
      <c r="K25" s="2" t="s">
        <v>140</v>
      </c>
      <c r="L25" s="2">
        <v>3</v>
      </c>
      <c r="M25" s="2">
        <v>6</v>
      </c>
      <c r="N25" s="2"/>
      <c r="O25" s="6">
        <f>(3+0+0+0)/6</f>
        <v>0.5</v>
      </c>
      <c r="P25" s="2" t="s">
        <v>54</v>
      </c>
      <c r="Q25" s="2" t="s">
        <v>141</v>
      </c>
      <c r="R25" s="2" t="s">
        <v>142</v>
      </c>
      <c r="S25" s="3">
        <v>44844</v>
      </c>
      <c r="T25" s="3">
        <v>44844</v>
      </c>
      <c r="U25" s="2" t="s">
        <v>143</v>
      </c>
    </row>
    <row r="26" spans="2:21" ht="45" x14ac:dyDescent="0.25">
      <c r="B26" s="2">
        <v>2022</v>
      </c>
      <c r="C26" s="3">
        <v>44743</v>
      </c>
      <c r="D26" s="3">
        <v>44834</v>
      </c>
      <c r="E26" s="2" t="s">
        <v>65</v>
      </c>
      <c r="F26" s="5" t="s">
        <v>81</v>
      </c>
      <c r="G26" s="2" t="s">
        <v>91</v>
      </c>
      <c r="H26" s="2" t="s">
        <v>119</v>
      </c>
      <c r="I26" s="2" t="s">
        <v>120</v>
      </c>
      <c r="J26" s="2" t="s">
        <v>139</v>
      </c>
      <c r="K26" s="2" t="s">
        <v>140</v>
      </c>
      <c r="L26" s="2">
        <v>2</v>
      </c>
      <c r="M26" s="2">
        <v>5</v>
      </c>
      <c r="N26" s="2"/>
      <c r="O26" s="6">
        <f>(2+0+1+0)/5</f>
        <v>0.6</v>
      </c>
      <c r="P26" s="2" t="s">
        <v>54</v>
      </c>
      <c r="Q26" s="2" t="s">
        <v>141</v>
      </c>
      <c r="R26" s="2" t="s">
        <v>142</v>
      </c>
      <c r="S26" s="3">
        <v>44844</v>
      </c>
      <c r="T26" s="3">
        <v>44844</v>
      </c>
      <c r="U26" s="2" t="s">
        <v>143</v>
      </c>
    </row>
    <row r="27" spans="2:21" ht="45" x14ac:dyDescent="0.25">
      <c r="B27" s="2">
        <v>2022</v>
      </c>
      <c r="C27" s="3">
        <v>44743</v>
      </c>
      <c r="D27" s="3">
        <v>44834</v>
      </c>
      <c r="E27" s="2" t="s">
        <v>66</v>
      </c>
      <c r="F27" s="5" t="s">
        <v>82</v>
      </c>
      <c r="G27" s="2" t="s">
        <v>91</v>
      </c>
      <c r="H27" s="2" t="s">
        <v>121</v>
      </c>
      <c r="I27" s="2" t="s">
        <v>122</v>
      </c>
      <c r="J27" s="2" t="s">
        <v>139</v>
      </c>
      <c r="K27" s="2" t="s">
        <v>140</v>
      </c>
      <c r="L27" s="2">
        <v>2</v>
      </c>
      <c r="M27" s="2">
        <v>4</v>
      </c>
      <c r="N27" s="2"/>
      <c r="O27" s="6">
        <f>(6+1+0+1)/4</f>
        <v>2</v>
      </c>
      <c r="P27" s="2" t="s">
        <v>54</v>
      </c>
      <c r="Q27" s="2" t="s">
        <v>141</v>
      </c>
      <c r="R27" s="2" t="s">
        <v>142</v>
      </c>
      <c r="S27" s="3">
        <v>44844</v>
      </c>
      <c r="T27" s="3">
        <v>44844</v>
      </c>
      <c r="U27" s="2" t="s">
        <v>143</v>
      </c>
    </row>
    <row r="28" spans="2:21" ht="45" x14ac:dyDescent="0.25">
      <c r="B28" s="2">
        <v>2022</v>
      </c>
      <c r="C28" s="3">
        <v>44743</v>
      </c>
      <c r="D28" s="3">
        <v>44834</v>
      </c>
      <c r="E28" s="2" t="s">
        <v>56</v>
      </c>
      <c r="F28" s="5" t="s">
        <v>83</v>
      </c>
      <c r="G28" s="2" t="s">
        <v>91</v>
      </c>
      <c r="H28" s="2" t="s">
        <v>123</v>
      </c>
      <c r="I28" s="2" t="s">
        <v>124</v>
      </c>
      <c r="J28" s="2" t="s">
        <v>139</v>
      </c>
      <c r="K28" s="2" t="s">
        <v>140</v>
      </c>
      <c r="L28" s="2">
        <v>2</v>
      </c>
      <c r="M28" s="2">
        <v>4</v>
      </c>
      <c r="N28" s="2"/>
      <c r="O28" s="6">
        <f>(4+0+0+1)/4</f>
        <v>1.25</v>
      </c>
      <c r="P28" s="2" t="s">
        <v>54</v>
      </c>
      <c r="Q28" s="2" t="s">
        <v>141</v>
      </c>
      <c r="R28" s="2" t="s">
        <v>142</v>
      </c>
      <c r="S28" s="3">
        <v>44844</v>
      </c>
      <c r="T28" s="3">
        <v>44844</v>
      </c>
      <c r="U28" s="2" t="s">
        <v>143</v>
      </c>
    </row>
    <row r="29" spans="2:21" ht="45" x14ac:dyDescent="0.25">
      <c r="B29" s="2">
        <v>2022</v>
      </c>
      <c r="C29" s="3">
        <v>44743</v>
      </c>
      <c r="D29" s="3">
        <v>44834</v>
      </c>
      <c r="E29" s="2" t="s">
        <v>56</v>
      </c>
      <c r="F29" s="5" t="s">
        <v>84</v>
      </c>
      <c r="G29" s="2" t="s">
        <v>91</v>
      </c>
      <c r="H29" s="2" t="s">
        <v>125</v>
      </c>
      <c r="I29" s="2" t="s">
        <v>126</v>
      </c>
      <c r="J29" s="2" t="s">
        <v>139</v>
      </c>
      <c r="K29" s="2" t="s">
        <v>140</v>
      </c>
      <c r="L29" s="2">
        <v>2</v>
      </c>
      <c r="M29" s="2">
        <v>4</v>
      </c>
      <c r="N29" s="2"/>
      <c r="O29" s="6">
        <f>(3+1+0+0)/4</f>
        <v>1</v>
      </c>
      <c r="P29" s="2" t="s">
        <v>54</v>
      </c>
      <c r="Q29" s="2" t="s">
        <v>141</v>
      </c>
      <c r="R29" s="2" t="s">
        <v>142</v>
      </c>
      <c r="S29" s="3">
        <v>44844</v>
      </c>
      <c r="T29" s="3">
        <v>44844</v>
      </c>
      <c r="U29" s="2" t="s">
        <v>143</v>
      </c>
    </row>
    <row r="30" spans="2:21" ht="45" x14ac:dyDescent="0.25">
      <c r="B30" s="2">
        <v>2022</v>
      </c>
      <c r="C30" s="3">
        <v>44743</v>
      </c>
      <c r="D30" s="3">
        <v>44834</v>
      </c>
      <c r="E30" s="2" t="s">
        <v>57</v>
      </c>
      <c r="F30" s="5" t="s">
        <v>85</v>
      </c>
      <c r="G30" s="2" t="s">
        <v>91</v>
      </c>
      <c r="H30" s="2" t="s">
        <v>127</v>
      </c>
      <c r="I30" s="2" t="s">
        <v>128</v>
      </c>
      <c r="J30" s="2" t="s">
        <v>139</v>
      </c>
      <c r="K30" s="2" t="s">
        <v>140</v>
      </c>
      <c r="L30" s="2">
        <v>15</v>
      </c>
      <c r="M30" s="2">
        <v>100</v>
      </c>
      <c r="N30" s="2"/>
      <c r="O30" s="6">
        <f>(146+21+40+36)/100</f>
        <v>2.4300000000000002</v>
      </c>
      <c r="P30" s="2" t="s">
        <v>54</v>
      </c>
      <c r="Q30" s="2" t="s">
        <v>141</v>
      </c>
      <c r="R30" s="2" t="s">
        <v>142</v>
      </c>
      <c r="S30" s="3">
        <v>44844</v>
      </c>
      <c r="T30" s="3">
        <v>44844</v>
      </c>
      <c r="U30" s="2" t="s">
        <v>143</v>
      </c>
    </row>
    <row r="31" spans="2:21" ht="60" x14ac:dyDescent="0.25">
      <c r="B31" s="2">
        <v>2022</v>
      </c>
      <c r="C31" s="3">
        <v>44743</v>
      </c>
      <c r="D31" s="3">
        <v>44834</v>
      </c>
      <c r="E31" s="2" t="s">
        <v>58</v>
      </c>
      <c r="F31" s="5" t="s">
        <v>86</v>
      </c>
      <c r="G31" s="2" t="s">
        <v>91</v>
      </c>
      <c r="H31" s="2" t="s">
        <v>129</v>
      </c>
      <c r="I31" s="2" t="s">
        <v>130</v>
      </c>
      <c r="J31" s="2" t="s">
        <v>139</v>
      </c>
      <c r="K31" s="2" t="s">
        <v>140</v>
      </c>
      <c r="L31" s="2">
        <v>8</v>
      </c>
      <c r="M31" s="2">
        <v>10</v>
      </c>
      <c r="N31" s="2"/>
      <c r="O31" s="6">
        <f>(7+1+1+1)/10</f>
        <v>1</v>
      </c>
      <c r="P31" s="2" t="s">
        <v>54</v>
      </c>
      <c r="Q31" s="2" t="s">
        <v>141</v>
      </c>
      <c r="R31" s="2" t="s">
        <v>142</v>
      </c>
      <c r="S31" s="3">
        <v>44844</v>
      </c>
      <c r="T31" s="3">
        <v>44844</v>
      </c>
      <c r="U31" s="2" t="s">
        <v>143</v>
      </c>
    </row>
    <row r="32" spans="2:21" ht="30" x14ac:dyDescent="0.25">
      <c r="B32" s="2">
        <v>2022</v>
      </c>
      <c r="C32" s="3">
        <v>44743</v>
      </c>
      <c r="D32" s="3">
        <v>44834</v>
      </c>
      <c r="E32" s="2" t="s">
        <v>58</v>
      </c>
      <c r="F32" s="5" t="s">
        <v>87</v>
      </c>
      <c r="G32" s="2" t="s">
        <v>91</v>
      </c>
      <c r="H32" s="2" t="s">
        <v>131</v>
      </c>
      <c r="I32" s="2" t="s">
        <v>132</v>
      </c>
      <c r="J32" s="2" t="s">
        <v>139</v>
      </c>
      <c r="K32" s="2" t="s">
        <v>140</v>
      </c>
      <c r="L32" s="2">
        <v>8</v>
      </c>
      <c r="M32" s="2">
        <v>12</v>
      </c>
      <c r="N32" s="2"/>
      <c r="O32" s="6">
        <f>(8+1+1+0)/12</f>
        <v>0.83333333333333337</v>
      </c>
      <c r="P32" s="2" t="s">
        <v>54</v>
      </c>
      <c r="Q32" s="2" t="s">
        <v>141</v>
      </c>
      <c r="R32" s="2" t="s">
        <v>142</v>
      </c>
      <c r="S32" s="3">
        <v>44844</v>
      </c>
      <c r="T32" s="3">
        <v>44844</v>
      </c>
      <c r="U32" s="2" t="s">
        <v>143</v>
      </c>
    </row>
    <row r="33" spans="2:21" ht="30" x14ac:dyDescent="0.25">
      <c r="B33" s="2">
        <v>2022</v>
      </c>
      <c r="C33" s="3">
        <v>44743</v>
      </c>
      <c r="D33" s="3">
        <v>44834</v>
      </c>
      <c r="E33" s="2" t="s">
        <v>59</v>
      </c>
      <c r="F33" s="5" t="s">
        <v>88</v>
      </c>
      <c r="G33" s="2" t="s">
        <v>91</v>
      </c>
      <c r="H33" s="2" t="s">
        <v>133</v>
      </c>
      <c r="I33" s="2" t="s">
        <v>134</v>
      </c>
      <c r="J33" s="2" t="s">
        <v>139</v>
      </c>
      <c r="K33" s="2" t="s">
        <v>140</v>
      </c>
      <c r="L33" s="2">
        <v>10</v>
      </c>
      <c r="M33" s="2">
        <v>15</v>
      </c>
      <c r="N33" s="2"/>
      <c r="O33" s="6">
        <f>(8+2+1+1)/15</f>
        <v>0.8</v>
      </c>
      <c r="P33" s="2" t="s">
        <v>54</v>
      </c>
      <c r="Q33" s="2" t="s">
        <v>141</v>
      </c>
      <c r="R33" s="2" t="s">
        <v>142</v>
      </c>
      <c r="S33" s="3">
        <v>44844</v>
      </c>
      <c r="T33" s="3">
        <v>44844</v>
      </c>
      <c r="U33" s="2" t="s">
        <v>143</v>
      </c>
    </row>
    <row r="34" spans="2:21" ht="30" x14ac:dyDescent="0.25">
      <c r="B34" s="2">
        <v>2022</v>
      </c>
      <c r="C34" s="3">
        <v>44743</v>
      </c>
      <c r="D34" s="3">
        <v>44834</v>
      </c>
      <c r="E34" s="2" t="s">
        <v>59</v>
      </c>
      <c r="F34" s="5" t="s">
        <v>89</v>
      </c>
      <c r="G34" s="2" t="s">
        <v>91</v>
      </c>
      <c r="H34" s="2" t="s">
        <v>135</v>
      </c>
      <c r="I34" s="2" t="s">
        <v>136</v>
      </c>
      <c r="J34" s="2" t="s">
        <v>139</v>
      </c>
      <c r="K34" s="2" t="s">
        <v>140</v>
      </c>
      <c r="L34" s="2">
        <v>2</v>
      </c>
      <c r="M34" s="2">
        <v>3</v>
      </c>
      <c r="N34" s="2"/>
      <c r="O34" s="6">
        <f>(4+1+0+0)/3</f>
        <v>1.6666666666666667</v>
      </c>
      <c r="P34" s="2" t="s">
        <v>54</v>
      </c>
      <c r="Q34" s="2" t="s">
        <v>141</v>
      </c>
      <c r="R34" s="2" t="s">
        <v>142</v>
      </c>
      <c r="S34" s="3">
        <v>44844</v>
      </c>
      <c r="T34" s="3">
        <v>44844</v>
      </c>
      <c r="U34" s="2" t="s">
        <v>143</v>
      </c>
    </row>
    <row r="35" spans="2:21" ht="30" x14ac:dyDescent="0.25">
      <c r="B35" s="2">
        <v>2022</v>
      </c>
      <c r="C35" s="3">
        <v>44743</v>
      </c>
      <c r="D35" s="3">
        <v>44834</v>
      </c>
      <c r="E35" s="2" t="s">
        <v>59</v>
      </c>
      <c r="F35" s="5" t="s">
        <v>90</v>
      </c>
      <c r="G35" s="2" t="s">
        <v>91</v>
      </c>
      <c r="H35" s="2" t="s">
        <v>137</v>
      </c>
      <c r="I35" s="2" t="s">
        <v>138</v>
      </c>
      <c r="J35" s="2" t="s">
        <v>139</v>
      </c>
      <c r="K35" s="2" t="s">
        <v>140</v>
      </c>
      <c r="L35" s="2">
        <v>2</v>
      </c>
      <c r="M35" s="2">
        <v>4</v>
      </c>
      <c r="N35" s="2"/>
      <c r="O35" s="6">
        <f>(4+1+0+0)/4</f>
        <v>1.25</v>
      </c>
      <c r="P35" s="2" t="s">
        <v>54</v>
      </c>
      <c r="Q35" s="2" t="s">
        <v>141</v>
      </c>
      <c r="R35" s="2" t="s">
        <v>142</v>
      </c>
      <c r="S35" s="3">
        <v>44844</v>
      </c>
      <c r="T35" s="3">
        <v>44844</v>
      </c>
      <c r="U35" s="2" t="s">
        <v>143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5151" divId="2022-3_25151" sourceType="printArea" destinationFile="C:\Users\armando\Desktop\A\Zempoala\transparencia-69\05_indicadores_de_temas_de_interes_publico\TURISMO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2022-10-24T18:27:33Z</dcterms:created>
  <dcterms:modified xsi:type="dcterms:W3CDTF">2022-11-17T15:30:54Z</dcterms:modified>
</cp:coreProperties>
</file>