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TURISMO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Formatos'!$A$2:$W$39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</calcChain>
</file>

<file path=xl/sharedStrings.xml><?xml version="1.0" encoding="utf-8"?>
<sst xmlns="http://schemas.openxmlformats.org/spreadsheetml/2006/main" count="267" uniqueCount="65">
  <si>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</si>
  <si>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</si>
  <si>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</si>
  <si>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</si>
  <si>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</si>
  <si>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</si>
  <si>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</si>
  <si>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</si>
  <si>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</si>
  <si>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</si>
  <si>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</si>
  <si>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</si>
  <si>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</si>
  <si>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</si>
  <si>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</si>
  <si>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</si>
  <si>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</si>
  <si>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</si>
  <si>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</si>
  <si>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</si>
  <si>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</si>
  <si>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</si>
  <si>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</si>
  <si>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</si>
  <si>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</si>
  <si>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</si>
  <si>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</si>
  <si>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</si>
  <si>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</si>
  <si>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</si>
  <si>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</si>
  <si>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</si>
  <si>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</si>
  <si>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</si>
  <si>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</si>
  <si>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</si>
  <si>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</si>
  <si>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</si>
  <si>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</si>
  <si>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</si>
  <si>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</si>
  <si>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</si>
  <si>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</si>
  <si>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</si>
  <si>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</si>
  <si>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</si>
  <si>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</si>
  <si>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</si>
  <si>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</si>
  <si>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</si>
  <si>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</si>
  <si>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</si>
  <si>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</si>
  <si>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</si>
  <si>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</si>
  <si>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</si>
  <si>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</si>
  <si>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</si>
  <si>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Turismo</t>
  </si>
  <si>
    <t xml:space="preserve">Eficacia </t>
  </si>
  <si>
    <t xml:space="preserve"> </t>
  </si>
  <si>
    <t>Porcentaje</t>
  </si>
  <si>
    <t xml:space="preserve">Trimestral </t>
  </si>
  <si>
    <t xml:space="preserve">Programa Operativo Anual de la Dirección de Turismo </t>
  </si>
  <si>
    <t xml:space="preserve"> No se realizo ajuste en las metas, por lo cual no se llena el campo que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</si>
</sst>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SNPARENCIA/Downloads/a69_f5%20Turismo%201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I.  Fortalecer la profesionalización y formalidad de los prestadores de servicios turísticos</v>
          </cell>
          <cell r="E8" t="str">
            <v>% de diagnóstico de prestadores de servicios turísticos, sobre capacitaciones que han recibido y las certificaciones con las que cuentan.</v>
          </cell>
          <cell r="G8" t="str">
            <v>Mide el numero de diagnóstico de prestadores de servicios turísticos, sobre capacitaciones que han recibido y las certificaciones con las que cuentan.</v>
          </cell>
          <cell r="K8">
            <v>20</v>
          </cell>
          <cell r="L8">
            <v>25</v>
          </cell>
        </row>
        <row r="9">
          <cell r="D9" t="str">
            <v>I.  Fortalecer la profesionalización y formalidad de los prestadores de servicios turísticos</v>
          </cell>
          <cell r="E9" t="str">
            <v>% de reuniones de trabajo con los prestadores de servicios turísticos para mostrar la oferta de capacitación de la Secretaría de Turismo del Estado.</v>
          </cell>
          <cell r="G9" t="str">
            <v>Mide las reuniones de trabajo con los prestadores de servicios turísticos para mostrar la oferta de capacitación de la Secretaría de Turismo del Estado.</v>
          </cell>
          <cell r="K9">
            <v>10</v>
          </cell>
          <cell r="L9">
            <v>20</v>
          </cell>
        </row>
        <row r="10">
          <cell r="D10" t="str">
            <v>I.  Fortalecer la profesionalización y formalidad de los prestadores de servicios turísticos</v>
          </cell>
          <cell r="E10" t="str">
            <v>% solicitudes de capacitaciones del área de desarrollo económico y la secretaria de turismo del estado.</v>
          </cell>
          <cell r="G10" t="str">
            <v>Mide las solicitudes de capacitaciones del área de desarrollo económico y la secretaria de turismo del estado.</v>
          </cell>
          <cell r="K10">
            <v>9</v>
          </cell>
          <cell r="L10">
            <v>20</v>
          </cell>
        </row>
        <row r="11">
          <cell r="D11" t="str">
            <v>I.  Fortalecer la profesionalización y formalidad de los prestadores de servicios turísticos</v>
          </cell>
          <cell r="E11" t="str">
            <v>% capacitaciones a los prestadores de servicios turísticos.</v>
          </cell>
          <cell r="G11" t="str">
            <v>Mide las capacitaciones a los prestadores de servicios turísticos.</v>
          </cell>
          <cell r="K11">
            <v>15</v>
          </cell>
          <cell r="L11">
            <v>20</v>
          </cell>
        </row>
        <row r="12">
          <cell r="D12" t="str">
            <v>II. Implementar mecanismos de distribución equilibrada y controlada de los servicios que ofrecen los principales atractivos naturales y culturales del municipio.</v>
          </cell>
          <cell r="E12" t="str">
            <v>% de visitas guiadas en el convento, centro histórico, ojitos, acueducto, haciendas, estación del ferrocarril y museos comunitarios.</v>
          </cell>
          <cell r="G12" t="str">
            <v>Mide las visitas guiadas en el convento, centro histórico, ojitos, acueducto, haciendas, estación del ferrocarril y museos comunitarios.</v>
          </cell>
          <cell r="K12">
            <v>15</v>
          </cell>
          <cell r="L12">
            <v>100</v>
          </cell>
        </row>
        <row r="13">
          <cell r="D13" t="str">
            <v>II. Implementar mecanismos de distribución equilibrada y controlada de los servicios que ofrecen los principales atractivos naturales y culturales del municipio.</v>
          </cell>
          <cell r="E13" t="str">
            <v>% de presentaciones del municipio en las diferentes ferias y festivales para su promoción, además de eventos turísticos.</v>
          </cell>
          <cell r="G13" t="str">
            <v>Mide el numero de presentaciones del municipio en las diferentes ferias y festivales para su promoción, además de eventos turísticos</v>
          </cell>
          <cell r="K13">
            <v>8</v>
          </cell>
          <cell r="L13">
            <v>10</v>
          </cell>
        </row>
        <row r="14">
          <cell r="D14" t="str">
            <v>III.Integrar  las iniciativas locales a la oferta de valor de los productos turísticos.</v>
          </cell>
          <cell r="E14" t="str">
            <v>% creación de rutas turísticas.</v>
          </cell>
          <cell r="G14" t="str">
            <v>Mide el numero de creaciones de rutas turísticas.</v>
          </cell>
          <cell r="K14">
            <v>2</v>
          </cell>
          <cell r="L14">
            <v>5</v>
          </cell>
        </row>
        <row r="15">
          <cell r="D15" t="str">
            <v>III.Integrar  las iniciativas locales a la oferta de valor de los productos turísticos.</v>
          </cell>
          <cell r="E15" t="str">
            <v>% estatus de cada solicitud realizada.</v>
          </cell>
          <cell r="G15" t="str">
            <v>Mide los estatus de cada solicitud realizada.</v>
          </cell>
          <cell r="K15">
            <v>15</v>
          </cell>
          <cell r="L15">
            <v>20</v>
          </cell>
        </row>
        <row r="16">
          <cell r="D16" t="str">
            <v>IV.Ordenar el uso, mantenimiento y cuidado del agua y de mas atractivos  en el sector turístico municipal.</v>
          </cell>
          <cell r="E16" t="str">
            <v>% de jornadas de limpieza en el acueducto</v>
          </cell>
          <cell r="G16" t="str">
            <v>Mide la cantidad de jornadas de limpieza en el acueducto;</v>
          </cell>
          <cell r="K16">
            <v>3</v>
          </cell>
          <cell r="L16">
            <v>6</v>
          </cell>
        </row>
        <row r="17">
          <cell r="D17" t="str">
            <v>IV.Ordenar el uso, mantenimiento y cuidado del agua y de mas atractivos  en el sector turístico municipal.</v>
          </cell>
          <cell r="E17" t="str">
            <v>% de jornadas de limpieza en los ojitos de agua y demás atractivos</v>
          </cell>
          <cell r="G17" t="str">
            <v xml:space="preserve">Mide la cantidad de jornadas de limpieza en los ojitos de agua y demás atractivos turisticos </v>
          </cell>
          <cell r="K17">
            <v>3</v>
          </cell>
          <cell r="L17">
            <v>6</v>
          </cell>
        </row>
        <row r="18">
          <cell r="D18" t="str">
            <v>V.Fortalecer el turismo accesible para los grupos sociales más vulnerables.</v>
          </cell>
          <cell r="E18" t="str">
            <v>% incentivos para el registro en el RNT.</v>
          </cell>
          <cell r="G18" t="str">
            <v>Mide los incentivos para el registro en el RNT.</v>
          </cell>
          <cell r="K18">
            <v>2</v>
          </cell>
          <cell r="L18">
            <v>4</v>
          </cell>
        </row>
        <row r="19">
          <cell r="D19" t="str">
            <v>V.Fortalecer el turismo accesible para los grupos sociales más vulnerables.</v>
          </cell>
          <cell r="E19" t="str">
            <v>% reunión con prestadores de servicios turísticos.</v>
          </cell>
          <cell r="G19" t="str">
            <v>Mide las reuniones con prestadores de servicios turísticos.</v>
          </cell>
          <cell r="K19">
            <v>10</v>
          </cell>
          <cell r="L19">
            <v>12</v>
          </cell>
        </row>
        <row r="20">
          <cell r="D20" t="str">
            <v>VI. Fortalecer la formación y profesionalización de los recursos humanos para garantizar el turismo accesible e incluyente.</v>
          </cell>
          <cell r="E20" t="str">
            <v>% de pláticas de sensibilización sobre la certificación del distintivo “M”, “H” y “P”.</v>
          </cell>
          <cell r="G20" t="str">
            <v>Mide la cantidad de pláticas de sensibilización sobre la certificación del distintivo “M”, “H” y “P”.</v>
          </cell>
          <cell r="K20">
            <v>2</v>
          </cell>
          <cell r="L20">
            <v>6</v>
          </cell>
        </row>
        <row r="21">
          <cell r="D21" t="str">
            <v>VI. Fortalecer la formación y profesionalización de los recursos humanos para garantizar el turismo accesible e incluyente.</v>
          </cell>
          <cell r="E21" t="str">
            <v>% de renovaciones de la certificación de los distintivos “M”, “H” y “P” de prestadores de servicios turísticos, que ya cuenten con ellos.</v>
          </cell>
          <cell r="G21" t="str">
            <v>Mide la cantidad de renovaciones de la certificación de los distintivos “M”, “H” y “P” de prestadores de servicios turísticos, que ya cuenten con ellos.</v>
          </cell>
          <cell r="K21">
            <v>3</v>
          </cell>
          <cell r="L21">
            <v>6</v>
          </cell>
        </row>
        <row r="22">
          <cell r="D22" t="str">
            <v>VI. Fortalecer la formación y profesionalización de los recursos humanos para garantizar el turismo accesible e incluyente.</v>
          </cell>
          <cell r="E22" t="str">
            <v>% de prestadores de servicios turísticos, en el distintivo “M”, “H” y “P”, que quieran obtener las certificaciones.</v>
          </cell>
          <cell r="G22" t="str">
            <v>Mide la cantidad de prestadores de servicios turísticos, en el distintivo “M”, “H” y “P”, que quieran obtener las certificaciones.</v>
          </cell>
          <cell r="K22">
            <v>2</v>
          </cell>
          <cell r="L22">
            <v>5</v>
          </cell>
        </row>
        <row r="23">
          <cell r="D23" t="str">
            <v>VII. Adoptar el plan de acción Turismo libre de trabajo infantil de la Secretaría de Turismo Federal.</v>
          </cell>
          <cell r="E23" t="str">
            <v>% actividades coordinadas con el comité ciudadano y el consejo municipal.</v>
          </cell>
          <cell r="G23" t="str">
            <v>Mide las actividades coordinadas con el comité ciudadano y el consejo municipal.</v>
          </cell>
          <cell r="K23">
            <v>2</v>
          </cell>
          <cell r="L23">
            <v>4</v>
          </cell>
        </row>
        <row r="24">
          <cell r="D24" t="str">
            <v>VIII. Impulsar un enfoque social y de respeto a los derechos humanos en la actividad turística, para el bienestar de las personas que viven y trabajan en Zempoala</v>
          </cell>
          <cell r="E24" t="str">
            <v>% reunión con los integrantes del comité ciudadano.</v>
          </cell>
          <cell r="G24" t="str">
            <v>Mide las reuniones con los integrantes del comité ciudadano.</v>
          </cell>
          <cell r="K24">
            <v>2</v>
          </cell>
          <cell r="L24">
            <v>4</v>
          </cell>
        </row>
        <row r="25">
          <cell r="D25" t="str">
            <v>VIII. Impulsar un enfoque social y de respeto a los derechos humanos en la actividad turística, para el bienestar de las personas que viven y trabajan en Zempoala</v>
          </cell>
          <cell r="E25" t="str">
            <v>% reunión con los integrantes del consejo municipal del turismo.</v>
          </cell>
          <cell r="G25" t="str">
            <v>Mide las reuniones con los integrantes del consejo municipal del turismo.</v>
          </cell>
          <cell r="K25">
            <v>2</v>
          </cell>
          <cell r="L25">
            <v>4</v>
          </cell>
        </row>
        <row r="26">
          <cell r="D26" t="str">
            <v>IX. Fomentar el desarrollo justo y equilibrado entre los individuos y las comunidades para democratizar los beneficios del turismo.</v>
          </cell>
          <cell r="E26" t="str">
            <v>% de publicaciones en las redes sociales para la difusión turística y el vídeo institucional del municipio.</v>
          </cell>
          <cell r="G26" t="str">
            <v>Mide la cantidad de publicaciones en las redes sociales para la difusión turística y el vídeo institucional del municipio.</v>
          </cell>
          <cell r="K26">
            <v>15</v>
          </cell>
          <cell r="L26">
            <v>100</v>
          </cell>
        </row>
        <row r="27">
          <cell r="D27" t="str">
            <v>X. Fortalecer la integración de productos y servicios para incrementar la actividad turística municipal.</v>
          </cell>
          <cell r="E27" t="str">
            <v>% de mensajes de difusión en radio y televisión sobre los atractivos históricos, naturales y culturales que posee el municipio de Zempoala.</v>
          </cell>
          <cell r="G27" t="str">
            <v>Mide la cantidad  de mensajes de difusión en radio y televisión sobre los atractivos históricos, naturales y culturales que posee el municipio de Zempoala.</v>
          </cell>
          <cell r="K27">
            <v>8</v>
          </cell>
          <cell r="L27">
            <v>10</v>
          </cell>
        </row>
        <row r="28">
          <cell r="D28" t="str">
            <v>X. Fortalecer la integración de productos y servicios para incrementar la actividad turística municipal.</v>
          </cell>
          <cell r="E28" t="str">
            <v>% visitas a establecimientos que serán incluidos al catálogo.</v>
          </cell>
          <cell r="G28" t="str">
            <v>Mide el numero de visitas a establecimientos que serán incluidos al catálogo.</v>
          </cell>
          <cell r="K28">
            <v>8</v>
          </cell>
          <cell r="L28">
            <v>12</v>
          </cell>
        </row>
        <row r="29">
          <cell r="D29" t="str">
            <v>XI. Desarrollar los mecanismos para la atracción de inversiones turísticas.</v>
          </cell>
          <cell r="E29" t="str">
            <v>% de coordinación y vinculación con los diferentes municipios del Estado.</v>
          </cell>
          <cell r="G29" t="str">
            <v>Mide el numero de vinculaciones  con los diferentes municipios del Estado.</v>
          </cell>
          <cell r="K29">
            <v>10</v>
          </cell>
          <cell r="L29">
            <v>15</v>
          </cell>
        </row>
        <row r="30">
          <cell r="D30" t="str">
            <v>XI. Desarrollar los mecanismos para la atracción de inversiones turísticas.</v>
          </cell>
          <cell r="E30" t="str">
            <v>% de módulos en temporadas vacacionales para promoción del municipio.</v>
          </cell>
          <cell r="G30" t="str">
            <v>Mide la cantidad de módulos en temporadas vacacionales para promoción del municipio.</v>
          </cell>
          <cell r="K30">
            <v>2</v>
          </cell>
          <cell r="L30">
            <v>3</v>
          </cell>
        </row>
        <row r="31">
          <cell r="D31" t="str">
            <v>XI. Desarrollar los mecanismos para la atracción de inversiones turísticas.</v>
          </cell>
          <cell r="E31" t="str">
            <v>% de promoción de ferias patronales en medios de comunicación</v>
          </cell>
          <cell r="G31" t="str">
            <v>Mide la promoción de ferias patronales en medios de comunicación</v>
          </cell>
          <cell r="K31">
            <v>2</v>
          </cell>
          <cell r="L31">
            <v>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1"/>
  <sheetViews>
    <sheetView tabSelected="1" topLeftCell="A2" zoomScaleNormal="100" workbookViewId="0">
      <selection activeCell="A2" sqref="A2:W39"/>
    </sheetView>
  </sheetViews>
  <sheetFormatPr baseColWidth="10" defaultColWidth="9.140625" defaultRowHeight="15" x14ac:dyDescent="0.25"/>
  <cols>
    <col min="1" max="1" width="9.140625" style="1"/>
    <col min="2" max="2" width="13.140625" style="1" customWidth="1"/>
    <col min="3" max="4" width="27.85546875" style="1" customWidth="1"/>
    <col min="5" max="5" width="34.42578125" style="1" customWidth="1"/>
    <col min="6" max="6" width="69.140625" style="1" customWidth="1"/>
    <col min="7" max="7" width="62.42578125" style="1" customWidth="1"/>
    <col min="8" max="8" width="24.140625" style="1" customWidth="1"/>
    <col min="9" max="9" width="68.85546875" style="1" customWidth="1"/>
    <col min="10" max="10" width="26.5703125" style="1" customWidth="1"/>
    <col min="11" max="17" width="24.42578125" style="1" customWidth="1"/>
    <col min="18" max="18" width="32.28515625" style="1" customWidth="1"/>
    <col min="19" max="19" width="42.5703125" style="1" customWidth="1"/>
    <col min="20" max="21" width="20.5703125" style="1" customWidth="1"/>
    <col min="22" max="22" width="41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8" t="s">
        <v>1</v>
      </c>
      <c r="C5" s="8"/>
      <c r="D5" s="9" t="s">
        <v>2</v>
      </c>
      <c r="E5" s="8" t="s">
        <v>3</v>
      </c>
      <c r="F5" s="8"/>
      <c r="G5" s="5"/>
    </row>
    <row r="6" spans="2:22" ht="34.5" customHeight="1" x14ac:dyDescent="0.25">
      <c r="B6" s="6" t="s">
        <v>4</v>
      </c>
      <c r="C6" s="6"/>
      <c r="D6" s="7" t="s">
        <v>5</v>
      </c>
      <c r="E6" s="6" t="s">
        <v>6</v>
      </c>
      <c r="F6" s="6"/>
      <c r="G6" s="5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50.25" customHeight="1" x14ac:dyDescent="0.25">
      <c r="B12" s="2">
        <v>2022</v>
      </c>
      <c r="C12" s="3">
        <v>44562</v>
      </c>
      <c r="D12" s="3">
        <v>44651</v>
      </c>
      <c r="E12" s="2" t="s">
        <v>58</v>
      </c>
      <c r="F12" s="2" t="str">
        <f>'[1]Reporte de Formatos'!D8</f>
        <v>I.  Fortalecer la profesionalización y formalidad de los prestadores de servicios turísticos</v>
      </c>
      <c r="G12" s="2" t="str">
        <f>'[1]Reporte de Formatos'!E8</f>
        <v>% de diagnóstico de prestadores de servicios turísticos, sobre capacitaciones que han recibido y las certificaciones con las que cuentan.</v>
      </c>
      <c r="H12" s="2" t="s">
        <v>59</v>
      </c>
      <c r="I12" s="2" t="str">
        <f>'[1]Reporte de Formatos'!G8</f>
        <v>Mide el numero de diagnóstico de prestadores de servicios turísticos, sobre capacitaciones que han recibido y las certificaciones con las que cuentan.</v>
      </c>
      <c r="J12" s="2"/>
      <c r="K12" s="2" t="s">
        <v>61</v>
      </c>
      <c r="L12" s="2" t="s">
        <v>62</v>
      </c>
      <c r="M12" s="2">
        <f>'[1]Reporte de Formatos'!K8</f>
        <v>20</v>
      </c>
      <c r="N12" s="2">
        <f>'[1]Reporte de Formatos'!L8</f>
        <v>25</v>
      </c>
      <c r="O12" s="2"/>
      <c r="P12" s="4">
        <f>(2+2+4)/25</f>
        <v>0.32</v>
      </c>
      <c r="Q12" s="2" t="s">
        <v>56</v>
      </c>
      <c r="R12" s="2" t="s">
        <v>63</v>
      </c>
      <c r="S12" s="2" t="s">
        <v>58</v>
      </c>
      <c r="T12" s="3">
        <v>44661</v>
      </c>
      <c r="U12" s="3">
        <v>44661</v>
      </c>
      <c r="V12" s="2" t="s">
        <v>64</v>
      </c>
    </row>
    <row r="13" spans="2:22" ht="50.25" customHeight="1" x14ac:dyDescent="0.25">
      <c r="B13" s="2">
        <v>2022</v>
      </c>
      <c r="C13" s="3">
        <v>44562</v>
      </c>
      <c r="D13" s="3">
        <v>44651</v>
      </c>
      <c r="E13" s="2" t="s">
        <v>58</v>
      </c>
      <c r="F13" s="2" t="str">
        <f>'[1]Reporte de Formatos'!D9</f>
        <v>I.  Fortalecer la profesionalización y formalidad de los prestadores de servicios turísticos</v>
      </c>
      <c r="G13" s="2" t="str">
        <f>'[1]Reporte de Formatos'!E9</f>
        <v>% de reuniones de trabajo con los prestadores de servicios turísticos para mostrar la oferta de capacitación de la Secretaría de Turismo del Estado.</v>
      </c>
      <c r="H13" s="2" t="s">
        <v>59</v>
      </c>
      <c r="I13" s="2" t="str">
        <f>'[1]Reporte de Formatos'!G9</f>
        <v>Mide las reuniones de trabajo con los prestadores de servicios turísticos para mostrar la oferta de capacitación de la Secretaría de Turismo del Estado.</v>
      </c>
      <c r="J13" s="2"/>
      <c r="K13" s="2" t="s">
        <v>61</v>
      </c>
      <c r="L13" s="2" t="s">
        <v>62</v>
      </c>
      <c r="M13" s="2">
        <f>'[1]Reporte de Formatos'!K9</f>
        <v>10</v>
      </c>
      <c r="N13" s="2">
        <f>'[1]Reporte de Formatos'!L9</f>
        <v>20</v>
      </c>
      <c r="O13" s="2"/>
      <c r="P13" s="4">
        <f>(2+2+2)/20</f>
        <v>0.3</v>
      </c>
      <c r="Q13" s="2" t="s">
        <v>56</v>
      </c>
      <c r="R13" s="2" t="s">
        <v>63</v>
      </c>
      <c r="S13" s="2" t="s">
        <v>58</v>
      </c>
      <c r="T13" s="3">
        <v>44661</v>
      </c>
      <c r="U13" s="3">
        <v>44661</v>
      </c>
      <c r="V13" s="2" t="s">
        <v>64</v>
      </c>
    </row>
    <row r="14" spans="2:22" ht="50.25" customHeight="1" x14ac:dyDescent="0.25">
      <c r="B14" s="2">
        <v>2022</v>
      </c>
      <c r="C14" s="3">
        <v>44562</v>
      </c>
      <c r="D14" s="3">
        <v>44651</v>
      </c>
      <c r="E14" s="2" t="s">
        <v>58</v>
      </c>
      <c r="F14" s="2" t="str">
        <f>'[1]Reporte de Formatos'!D10</f>
        <v>I.  Fortalecer la profesionalización y formalidad de los prestadores de servicios turísticos</v>
      </c>
      <c r="G14" s="2" t="str">
        <f>'[1]Reporte de Formatos'!E10</f>
        <v>% solicitudes de capacitaciones del área de desarrollo económico y la secretaria de turismo del estado.</v>
      </c>
      <c r="H14" s="2" t="s">
        <v>59</v>
      </c>
      <c r="I14" s="2" t="str">
        <f>'[1]Reporte de Formatos'!G10</f>
        <v>Mide las solicitudes de capacitaciones del área de desarrollo económico y la secretaria de turismo del estado.</v>
      </c>
      <c r="J14" s="2"/>
      <c r="K14" s="2" t="s">
        <v>61</v>
      </c>
      <c r="L14" s="2" t="s">
        <v>62</v>
      </c>
      <c r="M14" s="2">
        <f>'[1]Reporte de Formatos'!K10</f>
        <v>9</v>
      </c>
      <c r="N14" s="2">
        <f>'[1]Reporte de Formatos'!L10</f>
        <v>20</v>
      </c>
      <c r="O14" s="2"/>
      <c r="P14" s="4">
        <f>(2+3+2)/20</f>
        <v>0.35</v>
      </c>
      <c r="Q14" s="2" t="s">
        <v>56</v>
      </c>
      <c r="R14" s="2" t="s">
        <v>63</v>
      </c>
      <c r="S14" s="2" t="s">
        <v>58</v>
      </c>
      <c r="T14" s="3">
        <v>44661</v>
      </c>
      <c r="U14" s="3">
        <v>44661</v>
      </c>
      <c r="V14" s="2" t="s">
        <v>64</v>
      </c>
    </row>
    <row r="15" spans="2:22" ht="50.25" customHeight="1" x14ac:dyDescent="0.25">
      <c r="B15" s="2">
        <v>2022</v>
      </c>
      <c r="C15" s="3">
        <v>44562</v>
      </c>
      <c r="D15" s="3">
        <v>44651</v>
      </c>
      <c r="E15" s="2" t="s">
        <v>58</v>
      </c>
      <c r="F15" s="2" t="str">
        <f>'[1]Reporte de Formatos'!D11</f>
        <v>I.  Fortalecer la profesionalización y formalidad de los prestadores de servicios turísticos</v>
      </c>
      <c r="G15" s="2" t="str">
        <f>'[1]Reporte de Formatos'!E11</f>
        <v>% capacitaciones a los prestadores de servicios turísticos.</v>
      </c>
      <c r="H15" s="2" t="s">
        <v>59</v>
      </c>
      <c r="I15" s="2" t="str">
        <f>'[1]Reporte de Formatos'!G11</f>
        <v>Mide las capacitaciones a los prestadores de servicios turísticos.</v>
      </c>
      <c r="J15" s="2"/>
      <c r="K15" s="2" t="s">
        <v>61</v>
      </c>
      <c r="L15" s="2" t="s">
        <v>62</v>
      </c>
      <c r="M15" s="2">
        <f>'[1]Reporte de Formatos'!K11</f>
        <v>15</v>
      </c>
      <c r="N15" s="2">
        <f>'[1]Reporte de Formatos'!L11</f>
        <v>20</v>
      </c>
      <c r="O15" s="2"/>
      <c r="P15" s="4">
        <f>(3+2+2)/20</f>
        <v>0.35</v>
      </c>
      <c r="Q15" s="2" t="s">
        <v>56</v>
      </c>
      <c r="R15" s="2" t="s">
        <v>63</v>
      </c>
      <c r="S15" s="2" t="s">
        <v>58</v>
      </c>
      <c r="T15" s="3">
        <v>44661</v>
      </c>
      <c r="U15" s="3">
        <v>44661</v>
      </c>
      <c r="V15" s="2" t="s">
        <v>64</v>
      </c>
    </row>
    <row r="16" spans="2:22" ht="50.25" customHeight="1" x14ac:dyDescent="0.25">
      <c r="B16" s="2">
        <v>2022</v>
      </c>
      <c r="C16" s="3">
        <v>44562</v>
      </c>
      <c r="D16" s="3">
        <v>44651</v>
      </c>
      <c r="E16" s="2" t="s">
        <v>58</v>
      </c>
      <c r="F16" s="2" t="str">
        <f>'[1]Reporte de Formatos'!D12</f>
        <v>II. Implementar mecanismos de distribución equilibrada y controlada de los servicios que ofrecen los principales atractivos naturales y culturales del municipio.</v>
      </c>
      <c r="G16" s="2" t="str">
        <f>'[1]Reporte de Formatos'!E12</f>
        <v>% de visitas guiadas en el convento, centro histórico, ojitos, acueducto, haciendas, estación del ferrocarril y museos comunitarios.</v>
      </c>
      <c r="H16" s="2" t="s">
        <v>59</v>
      </c>
      <c r="I16" s="2" t="str">
        <f>'[1]Reporte de Formatos'!G12</f>
        <v>Mide las visitas guiadas en el convento, centro histórico, ojitos, acueducto, haciendas, estación del ferrocarril y museos comunitarios.</v>
      </c>
      <c r="J16" s="2"/>
      <c r="K16" s="2" t="s">
        <v>61</v>
      </c>
      <c r="L16" s="2" t="s">
        <v>62</v>
      </c>
      <c r="M16" s="2">
        <f>'[1]Reporte de Formatos'!K12</f>
        <v>15</v>
      </c>
      <c r="N16" s="2">
        <f>'[1]Reporte de Formatos'!L12</f>
        <v>100</v>
      </c>
      <c r="O16" s="2"/>
      <c r="P16" s="4">
        <f>(12+12+8)/100</f>
        <v>0.32</v>
      </c>
      <c r="Q16" s="2" t="s">
        <v>56</v>
      </c>
      <c r="R16" s="2" t="s">
        <v>63</v>
      </c>
      <c r="S16" s="2" t="s">
        <v>58</v>
      </c>
      <c r="T16" s="3">
        <v>44661</v>
      </c>
      <c r="U16" s="3">
        <v>44661</v>
      </c>
      <c r="V16" s="2" t="s">
        <v>64</v>
      </c>
    </row>
    <row r="17" spans="2:22" ht="50.25" customHeight="1" x14ac:dyDescent="0.25">
      <c r="B17" s="2">
        <v>2022</v>
      </c>
      <c r="C17" s="3">
        <v>44562</v>
      </c>
      <c r="D17" s="3">
        <v>44651</v>
      </c>
      <c r="E17" s="2" t="s">
        <v>58</v>
      </c>
      <c r="F17" s="2" t="str">
        <f>'[1]Reporte de Formatos'!D13</f>
        <v>II. Implementar mecanismos de distribución equilibrada y controlada de los servicios que ofrecen los principales atractivos naturales y culturales del municipio.</v>
      </c>
      <c r="G17" s="2" t="str">
        <f>'[1]Reporte de Formatos'!E13</f>
        <v>% de presentaciones del municipio en las diferentes ferias y festivales para su promoción, además de eventos turísticos.</v>
      </c>
      <c r="H17" s="2" t="s">
        <v>59</v>
      </c>
      <c r="I17" s="2" t="str">
        <f>'[1]Reporte de Formatos'!G13</f>
        <v>Mide el numero de presentaciones del municipio en las diferentes ferias y festivales para su promoción, además de eventos turísticos</v>
      </c>
      <c r="J17" s="2"/>
      <c r="K17" s="2" t="s">
        <v>61</v>
      </c>
      <c r="L17" s="2" t="s">
        <v>62</v>
      </c>
      <c r="M17" s="2">
        <f>'[1]Reporte de Formatos'!K13</f>
        <v>8</v>
      </c>
      <c r="N17" s="2">
        <f>'[1]Reporte de Formatos'!L13</f>
        <v>10</v>
      </c>
      <c r="O17" s="2"/>
      <c r="P17" s="4">
        <f>(2+2+2)/10</f>
        <v>0.6</v>
      </c>
      <c r="Q17" s="2" t="s">
        <v>56</v>
      </c>
      <c r="R17" s="2" t="s">
        <v>63</v>
      </c>
      <c r="S17" s="2" t="s">
        <v>58</v>
      </c>
      <c r="T17" s="3">
        <v>44661</v>
      </c>
      <c r="U17" s="3">
        <v>44661</v>
      </c>
      <c r="V17" s="2" t="s">
        <v>64</v>
      </c>
    </row>
    <row r="18" spans="2:22" ht="50.25" customHeight="1" x14ac:dyDescent="0.25">
      <c r="B18" s="2">
        <v>2022</v>
      </c>
      <c r="C18" s="3">
        <v>44562</v>
      </c>
      <c r="D18" s="3">
        <v>44651</v>
      </c>
      <c r="E18" s="2" t="s">
        <v>58</v>
      </c>
      <c r="F18" s="2" t="str">
        <f>'[1]Reporte de Formatos'!D14</f>
        <v>III.Integrar  las iniciativas locales a la oferta de valor de los productos turísticos.</v>
      </c>
      <c r="G18" s="2" t="str">
        <f>'[1]Reporte de Formatos'!E14</f>
        <v>% creación de rutas turísticas.</v>
      </c>
      <c r="H18" s="2" t="s">
        <v>59</v>
      </c>
      <c r="I18" s="2" t="str">
        <f>'[1]Reporte de Formatos'!G14</f>
        <v>Mide el numero de creaciones de rutas turísticas.</v>
      </c>
      <c r="J18" s="2"/>
      <c r="K18" s="2" t="s">
        <v>61</v>
      </c>
      <c r="L18" s="2" t="s">
        <v>62</v>
      </c>
      <c r="M18" s="2">
        <f>'[1]Reporte de Formatos'!K14</f>
        <v>2</v>
      </c>
      <c r="N18" s="2">
        <f>'[1]Reporte de Formatos'!L14</f>
        <v>5</v>
      </c>
      <c r="O18" s="2"/>
      <c r="P18" s="4">
        <f>(0+0+3)/5</f>
        <v>0.6</v>
      </c>
      <c r="Q18" s="2" t="s">
        <v>56</v>
      </c>
      <c r="R18" s="2" t="s">
        <v>63</v>
      </c>
      <c r="S18" s="2" t="s">
        <v>58</v>
      </c>
      <c r="T18" s="3">
        <v>44661</v>
      </c>
      <c r="U18" s="3">
        <v>44661</v>
      </c>
      <c r="V18" s="2" t="s">
        <v>64</v>
      </c>
    </row>
    <row r="19" spans="2:22" ht="50.25" customHeight="1" x14ac:dyDescent="0.25">
      <c r="B19" s="2">
        <v>2022</v>
      </c>
      <c r="C19" s="3">
        <v>44562</v>
      </c>
      <c r="D19" s="3">
        <v>44651</v>
      </c>
      <c r="E19" s="2" t="s">
        <v>58</v>
      </c>
      <c r="F19" s="2" t="str">
        <f>'[1]Reporte de Formatos'!D15</f>
        <v>III.Integrar  las iniciativas locales a la oferta de valor de los productos turísticos.</v>
      </c>
      <c r="G19" s="2" t="str">
        <f>'[1]Reporte de Formatos'!E15</f>
        <v>% estatus de cada solicitud realizada.</v>
      </c>
      <c r="H19" s="2" t="s">
        <v>59</v>
      </c>
      <c r="I19" s="2" t="str">
        <f>'[1]Reporte de Formatos'!G15</f>
        <v>Mide los estatus de cada solicitud realizada.</v>
      </c>
      <c r="J19" s="2"/>
      <c r="K19" s="2" t="s">
        <v>61</v>
      </c>
      <c r="L19" s="2" t="s">
        <v>62</v>
      </c>
      <c r="M19" s="2">
        <f>'[1]Reporte de Formatos'!K15</f>
        <v>15</v>
      </c>
      <c r="N19" s="2">
        <f>'[1]Reporte de Formatos'!L15</f>
        <v>20</v>
      </c>
      <c r="O19" s="2"/>
      <c r="P19" s="4">
        <f>(6+1+2)/20</f>
        <v>0.45</v>
      </c>
      <c r="Q19" s="2" t="s">
        <v>56</v>
      </c>
      <c r="R19" s="2" t="s">
        <v>63</v>
      </c>
      <c r="S19" s="2" t="s">
        <v>58</v>
      </c>
      <c r="T19" s="3">
        <v>44661</v>
      </c>
      <c r="U19" s="3">
        <v>44661</v>
      </c>
      <c r="V19" s="2" t="s">
        <v>64</v>
      </c>
    </row>
    <row r="20" spans="2:22" ht="50.25" customHeight="1" x14ac:dyDescent="0.25">
      <c r="B20" s="2">
        <v>2022</v>
      </c>
      <c r="C20" s="3">
        <v>44562</v>
      </c>
      <c r="D20" s="3">
        <v>44651</v>
      </c>
      <c r="E20" s="2" t="s">
        <v>58</v>
      </c>
      <c r="F20" s="2" t="str">
        <f>'[1]Reporte de Formatos'!D16</f>
        <v>IV.Ordenar el uso, mantenimiento y cuidado del agua y de mas atractivos  en el sector turístico municipal.</v>
      </c>
      <c r="G20" s="2" t="str">
        <f>'[1]Reporte de Formatos'!E16</f>
        <v>% de jornadas de limpieza en el acueducto</v>
      </c>
      <c r="H20" s="2" t="s">
        <v>59</v>
      </c>
      <c r="I20" s="2" t="str">
        <f>'[1]Reporte de Formatos'!G16</f>
        <v>Mide la cantidad de jornadas de limpieza en el acueducto;</v>
      </c>
      <c r="J20" s="2"/>
      <c r="K20" s="2" t="s">
        <v>61</v>
      </c>
      <c r="L20" s="2" t="s">
        <v>62</v>
      </c>
      <c r="M20" s="2">
        <f>'[1]Reporte de Formatos'!K16</f>
        <v>3</v>
      </c>
      <c r="N20" s="2">
        <f>'[1]Reporte de Formatos'!L16</f>
        <v>6</v>
      </c>
      <c r="O20" s="2"/>
      <c r="P20" s="4">
        <f>(2)/6</f>
        <v>0.33333333333333331</v>
      </c>
      <c r="Q20" s="2" t="s">
        <v>56</v>
      </c>
      <c r="R20" s="2" t="s">
        <v>63</v>
      </c>
      <c r="S20" s="2" t="s">
        <v>58</v>
      </c>
      <c r="T20" s="3">
        <v>44661</v>
      </c>
      <c r="U20" s="3">
        <v>44661</v>
      </c>
      <c r="V20" s="2" t="s">
        <v>64</v>
      </c>
    </row>
    <row r="21" spans="2:22" ht="50.25" customHeight="1" x14ac:dyDescent="0.25">
      <c r="B21" s="2">
        <v>2022</v>
      </c>
      <c r="C21" s="3">
        <v>44562</v>
      </c>
      <c r="D21" s="3">
        <v>44651</v>
      </c>
      <c r="E21" s="2" t="s">
        <v>58</v>
      </c>
      <c r="F21" s="2" t="str">
        <f>'[1]Reporte de Formatos'!D17</f>
        <v>IV.Ordenar el uso, mantenimiento y cuidado del agua y de mas atractivos  en el sector turístico municipal.</v>
      </c>
      <c r="G21" s="2" t="str">
        <f>'[1]Reporte de Formatos'!E17</f>
        <v>% de jornadas de limpieza en los ojitos de agua y demás atractivos</v>
      </c>
      <c r="H21" s="2" t="s">
        <v>59</v>
      </c>
      <c r="I21" s="2" t="str">
        <f>'[1]Reporte de Formatos'!G17</f>
        <v xml:space="preserve">Mide la cantidad de jornadas de limpieza en los ojitos de agua y demás atractivos turisticos </v>
      </c>
      <c r="J21" s="2"/>
      <c r="K21" s="2" t="s">
        <v>61</v>
      </c>
      <c r="L21" s="2" t="s">
        <v>62</v>
      </c>
      <c r="M21" s="2">
        <f>'[1]Reporte de Formatos'!K17</f>
        <v>3</v>
      </c>
      <c r="N21" s="2">
        <f>'[1]Reporte de Formatos'!L17</f>
        <v>6</v>
      </c>
      <c r="O21" s="2"/>
      <c r="P21" s="4">
        <f>(5)/6</f>
        <v>0.83333333333333337</v>
      </c>
      <c r="Q21" s="2" t="s">
        <v>56</v>
      </c>
      <c r="R21" s="2" t="s">
        <v>63</v>
      </c>
      <c r="S21" s="2" t="s">
        <v>58</v>
      </c>
      <c r="T21" s="3">
        <v>44661</v>
      </c>
      <c r="U21" s="3">
        <v>44661</v>
      </c>
      <c r="V21" s="2" t="s">
        <v>64</v>
      </c>
    </row>
    <row r="22" spans="2:22" ht="50.25" customHeight="1" x14ac:dyDescent="0.25">
      <c r="B22" s="2">
        <v>2022</v>
      </c>
      <c r="C22" s="3">
        <v>44562</v>
      </c>
      <c r="D22" s="3">
        <v>44651</v>
      </c>
      <c r="E22" s="2" t="s">
        <v>58</v>
      </c>
      <c r="F22" s="2" t="str">
        <f>'[1]Reporte de Formatos'!D18</f>
        <v>V.Fortalecer el turismo accesible para los grupos sociales más vulnerables.</v>
      </c>
      <c r="G22" s="2" t="str">
        <f>'[1]Reporte de Formatos'!E18</f>
        <v>% incentivos para el registro en el RNT.</v>
      </c>
      <c r="H22" s="2" t="s">
        <v>59</v>
      </c>
      <c r="I22" s="2" t="str">
        <f>'[1]Reporte de Formatos'!G18</f>
        <v>Mide los incentivos para el registro en el RNT.</v>
      </c>
      <c r="J22" s="2"/>
      <c r="K22" s="2" t="s">
        <v>61</v>
      </c>
      <c r="L22" s="2" t="s">
        <v>62</v>
      </c>
      <c r="M22" s="2">
        <f>'[1]Reporte de Formatos'!K18</f>
        <v>2</v>
      </c>
      <c r="N22" s="2">
        <f>'[1]Reporte de Formatos'!L18</f>
        <v>4</v>
      </c>
      <c r="O22" s="2"/>
      <c r="P22" s="4">
        <f>(4)/4</f>
        <v>1</v>
      </c>
      <c r="Q22" s="2" t="s">
        <v>56</v>
      </c>
      <c r="R22" s="2" t="s">
        <v>63</v>
      </c>
      <c r="S22" s="2" t="s">
        <v>58</v>
      </c>
      <c r="T22" s="3">
        <v>44661</v>
      </c>
      <c r="U22" s="3">
        <v>44661</v>
      </c>
      <c r="V22" s="2" t="s">
        <v>64</v>
      </c>
    </row>
    <row r="23" spans="2:22" ht="50.25" customHeight="1" x14ac:dyDescent="0.25">
      <c r="B23" s="2">
        <v>2022</v>
      </c>
      <c r="C23" s="3">
        <v>44562</v>
      </c>
      <c r="D23" s="3">
        <v>44651</v>
      </c>
      <c r="E23" s="2" t="s">
        <v>58</v>
      </c>
      <c r="F23" s="2" t="str">
        <f>'[1]Reporte de Formatos'!D19</f>
        <v>V.Fortalecer el turismo accesible para los grupos sociales más vulnerables.</v>
      </c>
      <c r="G23" s="2" t="str">
        <f>'[1]Reporte de Formatos'!E19</f>
        <v>% reunión con prestadores de servicios turísticos.</v>
      </c>
      <c r="H23" s="2" t="s">
        <v>59</v>
      </c>
      <c r="I23" s="2" t="str">
        <f>'[1]Reporte de Formatos'!G19</f>
        <v>Mide las reuniones con prestadores de servicios turísticos.</v>
      </c>
      <c r="J23" s="2"/>
      <c r="K23" s="2" t="s">
        <v>61</v>
      </c>
      <c r="L23" s="2" t="s">
        <v>62</v>
      </c>
      <c r="M23" s="2">
        <f>'[1]Reporte de Formatos'!K19</f>
        <v>10</v>
      </c>
      <c r="N23" s="2">
        <f>'[1]Reporte de Formatos'!L19</f>
        <v>12</v>
      </c>
      <c r="O23" s="2"/>
      <c r="P23" s="4">
        <f>(1+1+1)/12</f>
        <v>0.25</v>
      </c>
      <c r="Q23" s="2" t="s">
        <v>56</v>
      </c>
      <c r="R23" s="2" t="s">
        <v>63</v>
      </c>
      <c r="S23" s="2" t="s">
        <v>58</v>
      </c>
      <c r="T23" s="3">
        <v>44661</v>
      </c>
      <c r="U23" s="3">
        <v>44661</v>
      </c>
      <c r="V23" s="2" t="s">
        <v>64</v>
      </c>
    </row>
    <row r="24" spans="2:22" ht="50.25" customHeight="1" x14ac:dyDescent="0.25">
      <c r="B24" s="2">
        <v>2022</v>
      </c>
      <c r="C24" s="3">
        <v>44562</v>
      </c>
      <c r="D24" s="3">
        <v>44651</v>
      </c>
      <c r="E24" s="2" t="s">
        <v>58</v>
      </c>
      <c r="F24" s="2" t="str">
        <f>'[1]Reporte de Formatos'!D20</f>
        <v>VI. Fortalecer la formación y profesionalización de los recursos humanos para garantizar el turismo accesible e incluyente.</v>
      </c>
      <c r="G24" s="2" t="str">
        <f>'[1]Reporte de Formatos'!E20</f>
        <v>% de pláticas de sensibilización sobre la certificación del distintivo “M”, “H” y “P”.</v>
      </c>
      <c r="H24" s="2" t="s">
        <v>59</v>
      </c>
      <c r="I24" s="2" t="str">
        <f>'[1]Reporte de Formatos'!G20</f>
        <v>Mide la cantidad de pláticas de sensibilización sobre la certificación del distintivo “M”, “H” y “P”.</v>
      </c>
      <c r="J24" s="2"/>
      <c r="K24" s="2" t="s">
        <v>61</v>
      </c>
      <c r="L24" s="2" t="s">
        <v>62</v>
      </c>
      <c r="M24" s="2">
        <f>'[1]Reporte de Formatos'!K20</f>
        <v>2</v>
      </c>
      <c r="N24" s="2">
        <f>'[1]Reporte de Formatos'!L20</f>
        <v>6</v>
      </c>
      <c r="O24" s="2"/>
      <c r="P24" s="4">
        <f>(3)/6</f>
        <v>0.5</v>
      </c>
      <c r="Q24" s="2" t="s">
        <v>56</v>
      </c>
      <c r="R24" s="2" t="s">
        <v>63</v>
      </c>
      <c r="S24" s="2" t="s">
        <v>58</v>
      </c>
      <c r="T24" s="3">
        <v>44661</v>
      </c>
      <c r="U24" s="3">
        <v>44661</v>
      </c>
      <c r="V24" s="2" t="s">
        <v>64</v>
      </c>
    </row>
    <row r="25" spans="2:22" ht="50.25" customHeight="1" x14ac:dyDescent="0.25">
      <c r="B25" s="2">
        <v>2022</v>
      </c>
      <c r="C25" s="3">
        <v>44562</v>
      </c>
      <c r="D25" s="3">
        <v>44651</v>
      </c>
      <c r="E25" s="2" t="s">
        <v>58</v>
      </c>
      <c r="F25" s="2" t="str">
        <f>'[1]Reporte de Formatos'!D21</f>
        <v>VI. Fortalecer la formación y profesionalización de los recursos humanos para garantizar el turismo accesible e incluyente.</v>
      </c>
      <c r="G25" s="2" t="str">
        <f>'[1]Reporte de Formatos'!E21</f>
        <v>% de renovaciones de la certificación de los distintivos “M”, “H” y “P” de prestadores de servicios turísticos, que ya cuenten con ellos.</v>
      </c>
      <c r="H25" s="2" t="s">
        <v>59</v>
      </c>
      <c r="I25" s="2" t="str">
        <f>'[1]Reporte de Formatos'!G21</f>
        <v>Mide la cantidad de renovaciones de la certificación de los distintivos “M”, “H” y “P” de prestadores de servicios turísticos, que ya cuenten con ellos.</v>
      </c>
      <c r="J25" s="2"/>
      <c r="K25" s="2" t="s">
        <v>61</v>
      </c>
      <c r="L25" s="2" t="s">
        <v>62</v>
      </c>
      <c r="M25" s="2">
        <f>'[1]Reporte de Formatos'!K21</f>
        <v>3</v>
      </c>
      <c r="N25" s="2">
        <f>'[1]Reporte de Formatos'!L21</f>
        <v>6</v>
      </c>
      <c r="O25" s="2"/>
      <c r="P25" s="4">
        <f>(3)/6</f>
        <v>0.5</v>
      </c>
      <c r="Q25" s="2" t="s">
        <v>56</v>
      </c>
      <c r="R25" s="2" t="s">
        <v>63</v>
      </c>
      <c r="S25" s="2" t="s">
        <v>58</v>
      </c>
      <c r="T25" s="3">
        <v>44661</v>
      </c>
      <c r="U25" s="3">
        <v>44661</v>
      </c>
      <c r="V25" s="2" t="s">
        <v>64</v>
      </c>
    </row>
    <row r="26" spans="2:22" ht="50.25" customHeight="1" x14ac:dyDescent="0.25">
      <c r="B26" s="2">
        <v>2022</v>
      </c>
      <c r="C26" s="3">
        <v>44562</v>
      </c>
      <c r="D26" s="3">
        <v>44651</v>
      </c>
      <c r="E26" s="2" t="s">
        <v>58</v>
      </c>
      <c r="F26" s="2" t="str">
        <f>'[1]Reporte de Formatos'!D22</f>
        <v>VI. Fortalecer la formación y profesionalización de los recursos humanos para garantizar el turismo accesible e incluyente.</v>
      </c>
      <c r="G26" s="2" t="str">
        <f>'[1]Reporte de Formatos'!E22</f>
        <v>% de prestadores de servicios turísticos, en el distintivo “M”, “H” y “P”, que quieran obtener las certificaciones.</v>
      </c>
      <c r="H26" s="2" t="s">
        <v>59</v>
      </c>
      <c r="I26" s="2" t="str">
        <f>'[1]Reporte de Formatos'!G22</f>
        <v>Mide la cantidad de prestadores de servicios turísticos, en el distintivo “M”, “H” y “P”, que quieran obtener las certificaciones.</v>
      </c>
      <c r="J26" s="2"/>
      <c r="K26" s="2" t="s">
        <v>61</v>
      </c>
      <c r="L26" s="2" t="s">
        <v>62</v>
      </c>
      <c r="M26" s="2">
        <f>'[1]Reporte de Formatos'!K22</f>
        <v>2</v>
      </c>
      <c r="N26" s="2">
        <f>'[1]Reporte de Formatos'!L22</f>
        <v>5</v>
      </c>
      <c r="O26" s="2"/>
      <c r="P26" s="4">
        <f>(2)/5</f>
        <v>0.4</v>
      </c>
      <c r="Q26" s="2" t="s">
        <v>56</v>
      </c>
      <c r="R26" s="2" t="s">
        <v>63</v>
      </c>
      <c r="S26" s="2" t="s">
        <v>58</v>
      </c>
      <c r="T26" s="3">
        <v>44661</v>
      </c>
      <c r="U26" s="3">
        <v>44661</v>
      </c>
      <c r="V26" s="2" t="s">
        <v>64</v>
      </c>
    </row>
    <row r="27" spans="2:22" ht="50.25" customHeight="1" x14ac:dyDescent="0.25">
      <c r="B27" s="2">
        <v>2022</v>
      </c>
      <c r="C27" s="3">
        <v>44562</v>
      </c>
      <c r="D27" s="3">
        <v>44651</v>
      </c>
      <c r="E27" s="2" t="s">
        <v>58</v>
      </c>
      <c r="F27" s="2" t="str">
        <f>'[1]Reporte de Formatos'!D23</f>
        <v>VII. Adoptar el plan de acción Turismo libre de trabajo infantil de la Secretaría de Turismo Federal.</v>
      </c>
      <c r="G27" s="2" t="str">
        <f>'[1]Reporte de Formatos'!E23</f>
        <v>% actividades coordinadas con el comité ciudadano y el consejo municipal.</v>
      </c>
      <c r="H27" s="2" t="s">
        <v>59</v>
      </c>
      <c r="I27" s="2" t="str">
        <f>'[1]Reporte de Formatos'!G23</f>
        <v>Mide las actividades coordinadas con el comité ciudadano y el consejo municipal.</v>
      </c>
      <c r="J27" s="2"/>
      <c r="K27" s="2" t="s">
        <v>61</v>
      </c>
      <c r="L27" s="2" t="s">
        <v>62</v>
      </c>
      <c r="M27" s="2">
        <f>'[1]Reporte de Formatos'!K23</f>
        <v>2</v>
      </c>
      <c r="N27" s="2">
        <f>'[1]Reporte de Formatos'!L23</f>
        <v>4</v>
      </c>
      <c r="O27" s="2"/>
      <c r="P27" s="4">
        <f>(3)/4</f>
        <v>0.75</v>
      </c>
      <c r="Q27" s="2" t="s">
        <v>56</v>
      </c>
      <c r="R27" s="2" t="s">
        <v>63</v>
      </c>
      <c r="S27" s="2" t="s">
        <v>58</v>
      </c>
      <c r="T27" s="3">
        <v>44661</v>
      </c>
      <c r="U27" s="3">
        <v>44661</v>
      </c>
      <c r="V27" s="2" t="s">
        <v>64</v>
      </c>
    </row>
    <row r="28" spans="2:22" ht="50.25" customHeight="1" x14ac:dyDescent="0.25">
      <c r="B28" s="2">
        <v>2022</v>
      </c>
      <c r="C28" s="3">
        <v>44562</v>
      </c>
      <c r="D28" s="3">
        <v>44651</v>
      </c>
      <c r="E28" s="2" t="s">
        <v>58</v>
      </c>
      <c r="F28" s="2" t="str">
        <f>'[1]Reporte de Formatos'!D24</f>
        <v>VIII. Impulsar un enfoque social y de respeto a los derechos humanos en la actividad turística, para el bienestar de las personas que viven y trabajan en Zempoala</v>
      </c>
      <c r="G28" s="2" t="str">
        <f>'[1]Reporte de Formatos'!E24</f>
        <v>% reunión con los integrantes del comité ciudadano.</v>
      </c>
      <c r="H28" s="2" t="s">
        <v>59</v>
      </c>
      <c r="I28" s="2" t="str">
        <f>'[1]Reporte de Formatos'!G24</f>
        <v>Mide las reuniones con los integrantes del comité ciudadano.</v>
      </c>
      <c r="J28" s="2"/>
      <c r="K28" s="2" t="s">
        <v>61</v>
      </c>
      <c r="L28" s="2" t="s">
        <v>62</v>
      </c>
      <c r="M28" s="2">
        <f>'[1]Reporte de Formatos'!K24</f>
        <v>2</v>
      </c>
      <c r="N28" s="2">
        <f>'[1]Reporte de Formatos'!L24</f>
        <v>4</v>
      </c>
      <c r="O28" s="2"/>
      <c r="P28" s="4">
        <f>(2)/4</f>
        <v>0.5</v>
      </c>
      <c r="Q28" s="2" t="s">
        <v>56</v>
      </c>
      <c r="R28" s="2" t="s">
        <v>63</v>
      </c>
      <c r="S28" s="2" t="s">
        <v>58</v>
      </c>
      <c r="T28" s="3">
        <v>44661</v>
      </c>
      <c r="U28" s="3">
        <v>44661</v>
      </c>
      <c r="V28" s="2" t="s">
        <v>64</v>
      </c>
    </row>
    <row r="29" spans="2:22" ht="50.25" customHeight="1" x14ac:dyDescent="0.25">
      <c r="B29" s="2">
        <v>2022</v>
      </c>
      <c r="C29" s="3">
        <v>44562</v>
      </c>
      <c r="D29" s="3">
        <v>44651</v>
      </c>
      <c r="E29" s="2" t="s">
        <v>58</v>
      </c>
      <c r="F29" s="2" t="str">
        <f>'[1]Reporte de Formatos'!D25</f>
        <v>VIII. Impulsar un enfoque social y de respeto a los derechos humanos en la actividad turística, para el bienestar de las personas que viven y trabajan en Zempoala</v>
      </c>
      <c r="G29" s="2" t="str">
        <f>'[1]Reporte de Formatos'!E25</f>
        <v>% reunión con los integrantes del consejo municipal del turismo.</v>
      </c>
      <c r="H29" s="2" t="s">
        <v>59</v>
      </c>
      <c r="I29" s="2" t="str">
        <f>'[1]Reporte de Formatos'!G25</f>
        <v>Mide las reuniones con los integrantes del consejo municipal del turismo.</v>
      </c>
      <c r="J29" s="2"/>
      <c r="K29" s="2" t="s">
        <v>61</v>
      </c>
      <c r="L29" s="2" t="s">
        <v>62</v>
      </c>
      <c r="M29" s="2">
        <f>'[1]Reporte de Formatos'!K25</f>
        <v>2</v>
      </c>
      <c r="N29" s="2">
        <f>'[1]Reporte de Formatos'!L25</f>
        <v>4</v>
      </c>
      <c r="O29" s="2"/>
      <c r="P29" s="4">
        <f>(2)/4</f>
        <v>0.5</v>
      </c>
      <c r="Q29" s="2" t="s">
        <v>56</v>
      </c>
      <c r="R29" s="2" t="s">
        <v>63</v>
      </c>
      <c r="S29" s="2" t="s">
        <v>58</v>
      </c>
      <c r="T29" s="3">
        <v>44661</v>
      </c>
      <c r="U29" s="3">
        <v>44661</v>
      </c>
      <c r="V29" s="2" t="s">
        <v>64</v>
      </c>
    </row>
    <row r="30" spans="2:22" ht="50.25" customHeight="1" x14ac:dyDescent="0.25">
      <c r="B30" s="2">
        <v>2022</v>
      </c>
      <c r="C30" s="3">
        <v>44562</v>
      </c>
      <c r="D30" s="3">
        <v>44651</v>
      </c>
      <c r="E30" s="2" t="s">
        <v>58</v>
      </c>
      <c r="F30" s="2" t="str">
        <f>'[1]Reporte de Formatos'!D26</f>
        <v>IX. Fomentar el desarrollo justo y equilibrado entre los individuos y las comunidades para democratizar los beneficios del turismo.</v>
      </c>
      <c r="G30" s="2" t="str">
        <f>'[1]Reporte de Formatos'!E26</f>
        <v>% de publicaciones en las redes sociales para la difusión turística y el vídeo institucional del municipio.</v>
      </c>
      <c r="H30" s="2" t="s">
        <v>59</v>
      </c>
      <c r="I30" s="2" t="str">
        <f>'[1]Reporte de Formatos'!G26</f>
        <v>Mide la cantidad de publicaciones en las redes sociales para la difusión turística y el vídeo institucional del municipio.</v>
      </c>
      <c r="J30" s="2"/>
      <c r="K30" s="2" t="s">
        <v>61</v>
      </c>
      <c r="L30" s="2" t="s">
        <v>62</v>
      </c>
      <c r="M30" s="2">
        <f>'[1]Reporte de Formatos'!K26</f>
        <v>15</v>
      </c>
      <c r="N30" s="2">
        <f>'[1]Reporte de Formatos'!L26</f>
        <v>100</v>
      </c>
      <c r="O30" s="2"/>
      <c r="P30" s="4">
        <f>(29+26+30)/100</f>
        <v>0.85</v>
      </c>
      <c r="Q30" s="2" t="s">
        <v>56</v>
      </c>
      <c r="R30" s="2" t="s">
        <v>63</v>
      </c>
      <c r="S30" s="2" t="s">
        <v>58</v>
      </c>
      <c r="T30" s="3">
        <v>44661</v>
      </c>
      <c r="U30" s="3">
        <v>44661</v>
      </c>
      <c r="V30" s="2" t="s">
        <v>64</v>
      </c>
    </row>
    <row r="31" spans="2:22" ht="50.25" customHeight="1" x14ac:dyDescent="0.25">
      <c r="B31" s="2">
        <v>2022</v>
      </c>
      <c r="C31" s="3">
        <v>44562</v>
      </c>
      <c r="D31" s="3">
        <v>44651</v>
      </c>
      <c r="E31" s="2" t="s">
        <v>58</v>
      </c>
      <c r="F31" s="2" t="str">
        <f>'[1]Reporte de Formatos'!D27</f>
        <v>X. Fortalecer la integración de productos y servicios para incrementar la actividad turística municipal.</v>
      </c>
      <c r="G31" s="2" t="str">
        <f>'[1]Reporte de Formatos'!E27</f>
        <v>% de mensajes de difusión en radio y televisión sobre los atractivos históricos, naturales y culturales que posee el municipio de Zempoala.</v>
      </c>
      <c r="H31" s="2" t="s">
        <v>59</v>
      </c>
      <c r="I31" s="2" t="str">
        <f>'[1]Reporte de Formatos'!G27</f>
        <v>Mide la cantidad  de mensajes de difusión en radio y televisión sobre los atractivos históricos, naturales y culturales que posee el municipio de Zempoala.</v>
      </c>
      <c r="J31" s="2"/>
      <c r="K31" s="2" t="s">
        <v>61</v>
      </c>
      <c r="L31" s="2" t="s">
        <v>62</v>
      </c>
      <c r="M31" s="2">
        <f>'[1]Reporte de Formatos'!K27</f>
        <v>8</v>
      </c>
      <c r="N31" s="2">
        <f>'[1]Reporte de Formatos'!L27</f>
        <v>10</v>
      </c>
      <c r="O31" s="2"/>
      <c r="P31" s="4">
        <f>(4)/10</f>
        <v>0.4</v>
      </c>
      <c r="Q31" s="2" t="s">
        <v>56</v>
      </c>
      <c r="R31" s="2" t="s">
        <v>63</v>
      </c>
      <c r="S31" s="2" t="s">
        <v>58</v>
      </c>
      <c r="T31" s="3">
        <v>44661</v>
      </c>
      <c r="U31" s="3">
        <v>44661</v>
      </c>
      <c r="V31" s="2" t="s">
        <v>64</v>
      </c>
    </row>
    <row r="32" spans="2:22" ht="50.25" customHeight="1" x14ac:dyDescent="0.25">
      <c r="B32" s="2">
        <v>2022</v>
      </c>
      <c r="C32" s="3">
        <v>44562</v>
      </c>
      <c r="D32" s="3">
        <v>44651</v>
      </c>
      <c r="E32" s="2" t="s">
        <v>58</v>
      </c>
      <c r="F32" s="2" t="str">
        <f>'[1]Reporte de Formatos'!D28</f>
        <v>X. Fortalecer la integración de productos y servicios para incrementar la actividad turística municipal.</v>
      </c>
      <c r="G32" s="2" t="str">
        <f>'[1]Reporte de Formatos'!E28</f>
        <v>% visitas a establecimientos que serán incluidos al catálogo.</v>
      </c>
      <c r="H32" s="2" t="s">
        <v>59</v>
      </c>
      <c r="I32" s="2" t="str">
        <f>'[1]Reporte de Formatos'!G28</f>
        <v>Mide el numero de visitas a establecimientos que serán incluidos al catálogo.</v>
      </c>
      <c r="J32" s="2"/>
      <c r="K32" s="2" t="s">
        <v>61</v>
      </c>
      <c r="L32" s="2" t="s">
        <v>62</v>
      </c>
      <c r="M32" s="2">
        <f>'[1]Reporte de Formatos'!K28</f>
        <v>8</v>
      </c>
      <c r="N32" s="2">
        <f>'[1]Reporte de Formatos'!L28</f>
        <v>12</v>
      </c>
      <c r="O32" s="2"/>
      <c r="P32" s="4">
        <f>(2+2+2)/12</f>
        <v>0.5</v>
      </c>
      <c r="Q32" s="2" t="s">
        <v>56</v>
      </c>
      <c r="R32" s="2" t="s">
        <v>63</v>
      </c>
      <c r="S32" s="2" t="s">
        <v>58</v>
      </c>
      <c r="T32" s="3">
        <v>44661</v>
      </c>
      <c r="U32" s="3">
        <v>44661</v>
      </c>
      <c r="V32" s="2" t="s">
        <v>64</v>
      </c>
    </row>
    <row r="33" spans="2:22" ht="50.25" customHeight="1" x14ac:dyDescent="0.25">
      <c r="B33" s="2">
        <v>2022</v>
      </c>
      <c r="C33" s="3">
        <v>44562</v>
      </c>
      <c r="D33" s="3">
        <v>44651</v>
      </c>
      <c r="E33" s="2" t="s">
        <v>58</v>
      </c>
      <c r="F33" s="2" t="str">
        <f>'[1]Reporte de Formatos'!D29</f>
        <v>XI. Desarrollar los mecanismos para la atracción de inversiones turísticas.</v>
      </c>
      <c r="G33" s="2" t="str">
        <f>'[1]Reporte de Formatos'!E29</f>
        <v>% de coordinación y vinculación con los diferentes municipios del Estado.</v>
      </c>
      <c r="H33" s="2" t="s">
        <v>59</v>
      </c>
      <c r="I33" s="2" t="str">
        <f>'[1]Reporte de Formatos'!G29</f>
        <v>Mide el numero de vinculaciones  con los diferentes municipios del Estado.</v>
      </c>
      <c r="J33" s="2"/>
      <c r="K33" s="2" t="s">
        <v>61</v>
      </c>
      <c r="L33" s="2" t="s">
        <v>62</v>
      </c>
      <c r="M33" s="2">
        <f>'[1]Reporte de Formatos'!K29</f>
        <v>10</v>
      </c>
      <c r="N33" s="2">
        <f>'[1]Reporte de Formatos'!L29</f>
        <v>15</v>
      </c>
      <c r="O33" s="2"/>
      <c r="P33" s="4">
        <f>(3+2+1)/15</f>
        <v>0.4</v>
      </c>
      <c r="Q33" s="2" t="s">
        <v>56</v>
      </c>
      <c r="R33" s="2" t="s">
        <v>63</v>
      </c>
      <c r="S33" s="2" t="s">
        <v>58</v>
      </c>
      <c r="T33" s="3">
        <v>44661</v>
      </c>
      <c r="U33" s="3">
        <v>44661</v>
      </c>
      <c r="V33" s="2" t="s">
        <v>64</v>
      </c>
    </row>
    <row r="34" spans="2:22" ht="50.25" customHeight="1" x14ac:dyDescent="0.25">
      <c r="B34" s="2">
        <v>2022</v>
      </c>
      <c r="C34" s="3">
        <v>44562</v>
      </c>
      <c r="D34" s="3">
        <v>44651</v>
      </c>
      <c r="E34" s="2" t="s">
        <v>58</v>
      </c>
      <c r="F34" s="2" t="str">
        <f>'[1]Reporte de Formatos'!D30</f>
        <v>XI. Desarrollar los mecanismos para la atracción de inversiones turísticas.</v>
      </c>
      <c r="G34" s="2" t="str">
        <f>'[1]Reporte de Formatos'!E30</f>
        <v>% de módulos en temporadas vacacionales para promoción del municipio.</v>
      </c>
      <c r="H34" s="2" t="s">
        <v>59</v>
      </c>
      <c r="I34" s="2" t="str">
        <f>'[1]Reporte de Formatos'!G30</f>
        <v>Mide la cantidad de módulos en temporadas vacacionales para promoción del municipio.</v>
      </c>
      <c r="J34" s="2"/>
      <c r="K34" s="2" t="s">
        <v>61</v>
      </c>
      <c r="L34" s="2" t="s">
        <v>62</v>
      </c>
      <c r="M34" s="2">
        <f>'[1]Reporte de Formatos'!K30</f>
        <v>2</v>
      </c>
      <c r="N34" s="2">
        <f>'[1]Reporte de Formatos'!L30</f>
        <v>3</v>
      </c>
      <c r="O34" s="2"/>
      <c r="P34" s="4">
        <f>(0+1+1)/3</f>
        <v>0.66666666666666663</v>
      </c>
      <c r="Q34" s="2" t="s">
        <v>56</v>
      </c>
      <c r="R34" s="2" t="s">
        <v>63</v>
      </c>
      <c r="S34" s="2" t="s">
        <v>58</v>
      </c>
      <c r="T34" s="3">
        <v>44661</v>
      </c>
      <c r="U34" s="3">
        <v>44661</v>
      </c>
      <c r="V34" s="2" t="s">
        <v>64</v>
      </c>
    </row>
    <row r="35" spans="2:22" ht="50.25" customHeight="1" x14ac:dyDescent="0.25">
      <c r="B35" s="2">
        <v>2022</v>
      </c>
      <c r="C35" s="3">
        <v>44562</v>
      </c>
      <c r="D35" s="3">
        <v>44651</v>
      </c>
      <c r="E35" s="2" t="s">
        <v>58</v>
      </c>
      <c r="F35" s="2" t="str">
        <f>'[1]Reporte de Formatos'!D31</f>
        <v>XI. Desarrollar los mecanismos para la atracción de inversiones turísticas.</v>
      </c>
      <c r="G35" s="2" t="str">
        <f>'[1]Reporte de Formatos'!E31</f>
        <v>% de promoción de ferias patronales en medios de comunicación</v>
      </c>
      <c r="H35" s="2" t="s">
        <v>59</v>
      </c>
      <c r="I35" s="2" t="str">
        <f>'[1]Reporte de Formatos'!G31</f>
        <v>Mide la promoción de ferias patronales en medios de comunicación</v>
      </c>
      <c r="J35" s="2"/>
      <c r="K35" s="2" t="s">
        <v>61</v>
      </c>
      <c r="L35" s="2" t="s">
        <v>62</v>
      </c>
      <c r="M35" s="2">
        <f>'[1]Reporte de Formatos'!K31</f>
        <v>2</v>
      </c>
      <c r="N35" s="2">
        <f>'[1]Reporte de Formatos'!L31</f>
        <v>4</v>
      </c>
      <c r="O35" s="2"/>
      <c r="P35" s="4">
        <f>(0+1+1)/4</f>
        <v>0.5</v>
      </c>
      <c r="Q35" s="2" t="s">
        <v>56</v>
      </c>
      <c r="R35" s="2" t="s">
        <v>63</v>
      </c>
      <c r="S35" s="2" t="s">
        <v>58</v>
      </c>
      <c r="T35" s="3">
        <v>44661</v>
      </c>
      <c r="U35" s="3">
        <v>44661</v>
      </c>
      <c r="V35" s="2" t="s">
        <v>64</v>
      </c>
    </row>
    <row r="39" spans="2:22" x14ac:dyDescent="0.25">
      <c r="E39" s="1" t="s">
        <v>60</v>
      </c>
    </row>
    <row r="41" spans="2:22" x14ac:dyDescent="0.25">
      <c r="S41" s="1" t="s">
        <v>60</v>
      </c>
    </row>
  </sheetData>
  <mergeCells count="5">
    <mergeCell ref="B10:V10"/>
    <mergeCell ref="B5:C5"/>
    <mergeCell ref="B6:C6"/>
    <mergeCell ref="E5:F5"/>
    <mergeCell ref="E6:F6"/>
  </mergeCells>
  <dataValidations disablePrompts="1"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189" divId="2022-1_29189" sourceType="printArea" destinationFile="C:\Users\armando\Desktop\A\Zempoala\transparencia-69\06_indicadores_de_obj_y_result\TURISMO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2022-08-25T17:42:33Z</dcterms:created>
  <dcterms:modified xsi:type="dcterms:W3CDTF">2022-09-30T18:42:37Z</dcterms:modified>
</cp:coreProperties>
</file>