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 2024\3ER TRIMESTRE FINAL\SEGURIDAD PÚBLICA\"/>
    </mc:Choice>
  </mc:AlternateContent>
  <xr:revisionPtr revIDLastSave="0" documentId="13_ncr:1_{4609904B-1DC5-47D6-B711-8144DA8166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<sst xmlns="http://schemas.openxmlformats.org/spreadsheetml/2006/main" count="227" uniqueCount="118">
  <si>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</si>
  <si>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</si>
  <si>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</si>
  <si>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</si>
  <si>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</si>
  <si>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</si>
  <si>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</si>
  <si>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</si>
  <si>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</si>
  <si>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</si>
  <si>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</si>
  <si>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</si>
  <si>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</si>
  <si>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</si>
  <si>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</si>
  <si>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</si>
  <si>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</si>
  <si>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</si>
  <si>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</si>
  <si>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</si>
  <si>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</si>
  <si>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</si>
  <si>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</si>
  <si>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</si>
  <si>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</si>
  <si>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</si>
  <si>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</si>
  <si>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</si>
  <si>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</si>
  <si>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</si>
  <si>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</si>
  <si>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</si>
  <si>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</si>
  <si>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</si>
  <si>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</si>
  <si>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</si>
  <si>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</si>
  <si>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</si>
  <si>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</si>
  <si>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</si>
  <si>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</si>
  <si>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</si>
  <si>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</si>
  <si>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</si>
  <si>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</si>
  <si>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</si>
  <si>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</si>
  <si>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</si>
  <si>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</si>
  <si>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</si>
  <si>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</si>
  <si>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</si>
  <si>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</si>
  <si>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</si>
  <si>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Identificar las zonas de riesgo en la cabecera municipal y sus comunidades en cuanto a la delincuencia.</t>
  </si>
  <si>
    <t>% de Recorridos de seguridad y vigilancia.</t>
  </si>
  <si>
    <t>Mide Recorridos de seguridad y vigilancia.</t>
  </si>
  <si>
    <t xml:space="preserve">Eficacia </t>
  </si>
  <si>
    <t>% de Recorridos de seguridad y vigilancia / % de Recorridos de seguridad y vigilancia * 100</t>
  </si>
  <si>
    <t xml:space="preserve">Porcentaje </t>
  </si>
  <si>
    <t>Trimestral</t>
  </si>
  <si>
    <t>Bitacora de unidades</t>
  </si>
  <si>
    <t>Dirección de Seguridad Pública, Tránsito y Vialidad</t>
  </si>
  <si>
    <t xml:space="preserve">No hay ajuste de ninguna meta por lo que no se llena el campo solicitado </t>
  </si>
  <si>
    <t>II. Disminuir la cantidad de delitos según el rubro de mayor incidencia.</t>
  </si>
  <si>
    <t>% de Reportes en el municipio atendidos.</t>
  </si>
  <si>
    <t>Mide Reportes en el municipio atendidos.</t>
  </si>
  <si>
    <t>% de Reportes en el municipio atendidos / % de Reportes en el municicpio atendidos * 100</t>
  </si>
  <si>
    <t>Bitacora de novedades de la central de radio</t>
  </si>
  <si>
    <t xml:space="preserve">III.  Generar estrategias integrales para prevenir y atender de manera sensibilizada la violencia familiar y de genero teniendo como componentes fundamentales la atención, apoyo y canalización. </t>
  </si>
  <si>
    <t>% de Medidas de protección atendidas.</t>
  </si>
  <si>
    <t>Mide medidas de protección atendidas.</t>
  </si>
  <si>
    <t>% de Medidas de protección atendidas / % de Medidas de proteccion atendidas * 100</t>
  </si>
  <si>
    <t>Bitacora de datos del area de prevencion del delito</t>
  </si>
  <si>
    <t xml:space="preserve"> </t>
  </si>
  <si>
    <t>IV. Proporcionar información oportuna a la ciudadanía en puntos estratégicos de aglomeración y centros educativos dentro del municipio para la prevención de los delitos.</t>
  </si>
  <si>
    <t>% de Canalizaciones a víctimas de violencia.</t>
  </si>
  <si>
    <t>Mide canalizaciones a víctimas de violencia.</t>
  </si>
  <si>
    <t>% de Canalizaciones a víctimas de violencia / % de Canalizaciones a victimas de violencia * 100</t>
  </si>
  <si>
    <t xml:space="preserve"> V. Generar la vinculación y posible colaboración con instituciones estatales para la programación de pláticas y/o capacitaciones dirigido a elementos de seguridad pública del municipio, centros educativos y personal de áreas administrativas de instituciones municipales. </t>
  </si>
  <si>
    <t>% de Localidades donde se realizó proximidad social.</t>
  </si>
  <si>
    <t>Mide localidades donde se realizó proximidad social.</t>
  </si>
  <si>
    <t xml:space="preserve">% de Localidades donde se realizó proximidad social / % de Localidades donde se realizo proximidad social * 100 </t>
  </si>
  <si>
    <t>VI.Lograr capacitar a los elementos de policía que permitan cumplir con acciones de prevención del delito.</t>
  </si>
  <si>
    <t>% de Instituciones educativas donde se llevaron a cabo pláticas en materia de prevención del delito.</t>
  </si>
  <si>
    <t>Mide instituciones educativas donde se llevaron a cabo pláticas en materia de prevención del delito.</t>
  </si>
  <si>
    <t>% de Instituciones educativas donde se llevaron a cabo pláticas en materia de prevención del delito / % de instituciones educativas donde se llevaron a cabo platicas en materia de prevencion del delito * 100</t>
  </si>
  <si>
    <t xml:space="preserve">VII.Contar con personal capacitado para que actúe oportuna, eficaz y profesionalmente </t>
  </si>
  <si>
    <t>% de Talleres o cursos de capacitación en materia de prevención del delito.</t>
  </si>
  <si>
    <t>Mide Talleres o cursos de capacitación en materia de prevención del delito.</t>
  </si>
  <si>
    <t>% de Talleres o cursos de capacitación en materia de prevención del delito / % de Talleres o cursos de capacitación en materia de prevención del delito * 100</t>
  </si>
  <si>
    <t>VIII.- Disminuir la cantidad de hechos de tránsito ocurridos en el municipio.</t>
  </si>
  <si>
    <t>% de Capacitaciones impartidas a los elementos de la Policía Violeta.</t>
  </si>
  <si>
    <t>Mide cursos impartidas a policia violeta</t>
  </si>
  <si>
    <t>% de Cursos de policia violeta / % de Cursos de policia violeta  * 100</t>
  </si>
  <si>
    <t>Bitacora de novedades de policia vileta</t>
  </si>
  <si>
    <t>IX.- Capacitar a los binomios caninos para detectar drogas, explosivos y otras sustancias prohibidas, tanto en espacios abiertos como cerrados.</t>
  </si>
  <si>
    <t>% de Convenios de colaboración con instituciones.</t>
  </si>
  <si>
    <t>Mide convenidios establecidos con otras intituciones</t>
  </si>
  <si>
    <t>% de convenios establecidos con otras instituciones/ % de convenios establecidos con otras instituciones* 100</t>
  </si>
  <si>
    <t>X.-Emplear a los perros para encontrar a personas desaparecidas, extraviadas o atrapadas en situaciones de emergencia.</t>
  </si>
  <si>
    <t>% de Hechos de tránsito terrestre atendidos.</t>
  </si>
  <si>
    <t>Mide hechos de tránsito terrestre atendidos.</t>
  </si>
  <si>
    <t>% de Hechos de tránsito terrestre atendidos / % de Hechos de tránsito terrestre atendidos * 100</t>
  </si>
  <si>
    <t>XI.- Colaborar con otras unidades policiales en la ejecución de operativos especiales, como allanamientos o detenciones.</t>
  </si>
  <si>
    <t>% de Cursos de seguridad y educación vial impartidos.</t>
  </si>
  <si>
    <t>Mide cursos de seguridad y educación vial impartidos.</t>
  </si>
  <si>
    <t>% de Cursos de seguridad y educación vial impartidos / % de Cursos de seguridad y educación vial impartidos * 100</t>
  </si>
  <si>
    <t>Bitacora de datos del area de prevencion del delito y central de radio</t>
  </si>
  <si>
    <t>XII.- Fortalecer los lazos de confianza entre la policía y la comunidad a través de la participación de los binomios caninos en eventos públicos.</t>
  </si>
  <si>
    <t xml:space="preserve">% de Demostraciones realizadas. </t>
  </si>
  <si>
    <t>Mide demostraciones realizadas</t>
  </si>
  <si>
    <t>% de demostraciones realizadas/ %  de demostraciones realizadas * 100</t>
  </si>
  <si>
    <t>Bitacora de novedades de unidad canina</t>
  </si>
  <si>
    <t>XIII.- Capacitar de manera continua a los manejadores y a los perros para garantizar un alto nivel de desempeño.</t>
  </si>
  <si>
    <t>% de Operativos especiales.</t>
  </si>
  <si>
    <t>Mide operatidos especiales atendidos</t>
  </si>
  <si>
    <t>% de operativosz especiales atendidos / %  de operativosz especiales atendidos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</si>
</sst>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 wrapText="1"/>
    </xf>
    <xf numFmtId="0" fontId="5" fillId="3" borderId="1" xfId="5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4" fillId="3" borderId="1" xfId="2" applyNumberFormat="1" applyBorder="1" applyAlignment="1">
      <alignment horizontal="center" vertical="center" wrapText="1"/>
    </xf>
    <xf numFmtId="14" fontId="0" fillId="3" borderId="1" xfId="2" applyNumberFormat="1" applyFont="1" applyBorder="1" applyAlignment="1">
      <alignment horizontal="center" vertical="center" wrapText="1"/>
    </xf>
    <xf numFmtId="0" fontId="4" fillId="3" borderId="1" xfId="4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6" fillId="3" borderId="1" xfId="3" applyFont="1" applyBorder="1" applyAlignment="1">
      <alignment horizontal="center" vertical="center" wrapText="1"/>
    </xf>
    <xf numFmtId="0" fontId="6" fillId="3" borderId="1" xfId="5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7" xfId="3" xr:uid="{00000000-0005-0000-0000-000003000000}"/>
    <cellStyle name="Normal 8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zoomScale="85" zoomScaleNormal="85" workbookViewId="0">
      <selection activeCell="D10" sqref="D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35.6328125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34.453125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6.5" x14ac:dyDescent="0.35">
      <c r="A8" s="10">
        <v>2024</v>
      </c>
      <c r="B8" s="11">
        <v>45474</v>
      </c>
      <c r="C8" s="12">
        <v>45565</v>
      </c>
      <c r="D8" s="8" t="s">
        <v>54</v>
      </c>
      <c r="E8" s="5" t="s">
        <v>55</v>
      </c>
      <c r="F8" s="6" t="s">
        <v>56</v>
      </c>
      <c r="G8" s="13" t="s">
        <v>57</v>
      </c>
      <c r="H8" s="7" t="s">
        <v>58</v>
      </c>
      <c r="I8" s="8" t="s">
        <v>59</v>
      </c>
      <c r="J8" s="8" t="s">
        <v>60</v>
      </c>
      <c r="K8" s="9">
        <v>7690</v>
      </c>
      <c r="L8" s="8">
        <v>90000</v>
      </c>
      <c r="M8" s="8"/>
      <c r="N8" s="14">
        <f>(8980+7860+8060+8690+8980+8690+8980+8980+8690)/90000</f>
        <v>0.8656666666666667</v>
      </c>
      <c r="O8" s="8" t="s">
        <v>52</v>
      </c>
      <c r="P8" s="15" t="s">
        <v>61</v>
      </c>
      <c r="Q8" s="8" t="s">
        <v>62</v>
      </c>
      <c r="R8" s="16">
        <v>45575</v>
      </c>
      <c r="S8" s="8" t="s">
        <v>63</v>
      </c>
    </row>
    <row r="9" spans="1:19" ht="46.5" x14ac:dyDescent="0.35">
      <c r="A9" s="10">
        <v>2024</v>
      </c>
      <c r="B9" s="11">
        <v>45474</v>
      </c>
      <c r="C9" s="12">
        <v>45565</v>
      </c>
      <c r="D9" s="8" t="s">
        <v>64</v>
      </c>
      <c r="E9" s="5" t="s">
        <v>65</v>
      </c>
      <c r="F9" s="6" t="s">
        <v>66</v>
      </c>
      <c r="G9" s="13" t="s">
        <v>57</v>
      </c>
      <c r="H9" s="7" t="s">
        <v>67</v>
      </c>
      <c r="I9" s="8" t="s">
        <v>59</v>
      </c>
      <c r="J9" s="8" t="s">
        <v>60</v>
      </c>
      <c r="K9" s="9">
        <v>3012</v>
      </c>
      <c r="L9" s="8">
        <v>4000</v>
      </c>
      <c r="M9" s="8"/>
      <c r="N9" s="14">
        <f>(431+560+667+596+690+645+585+472+458)/4000</f>
        <v>1.276</v>
      </c>
      <c r="O9" s="8" t="s">
        <v>52</v>
      </c>
      <c r="P9" s="15" t="s">
        <v>68</v>
      </c>
      <c r="Q9" s="8" t="s">
        <v>62</v>
      </c>
      <c r="R9" s="16">
        <v>45575</v>
      </c>
      <c r="S9" s="8" t="s">
        <v>63</v>
      </c>
    </row>
    <row r="10" spans="1:19" ht="58" x14ac:dyDescent="0.35">
      <c r="A10" s="10">
        <v>2024</v>
      </c>
      <c r="B10" s="11">
        <v>45474</v>
      </c>
      <c r="C10" s="12">
        <v>45565</v>
      </c>
      <c r="D10" s="8" t="s">
        <v>69</v>
      </c>
      <c r="E10" s="5" t="s">
        <v>70</v>
      </c>
      <c r="F10" s="6" t="s">
        <v>71</v>
      </c>
      <c r="G10" s="13" t="s">
        <v>57</v>
      </c>
      <c r="H10" s="7" t="s">
        <v>72</v>
      </c>
      <c r="I10" s="8" t="s">
        <v>59</v>
      </c>
      <c r="J10" s="8" t="s">
        <v>60</v>
      </c>
      <c r="K10" s="8">
        <v>250</v>
      </c>
      <c r="L10" s="8">
        <v>250</v>
      </c>
      <c r="M10" s="8"/>
      <c r="N10" s="14">
        <f>(1+16+14+17+17+17+17+10+6)/250</f>
        <v>0.46</v>
      </c>
      <c r="O10" s="8" t="s">
        <v>52</v>
      </c>
      <c r="P10" s="15" t="s">
        <v>73</v>
      </c>
      <c r="Q10" s="8" t="s">
        <v>62</v>
      </c>
      <c r="R10" s="16">
        <v>45575</v>
      </c>
      <c r="S10" s="8" t="s">
        <v>74</v>
      </c>
    </row>
    <row r="11" spans="1:19" ht="46.5" x14ac:dyDescent="0.35">
      <c r="A11" s="10">
        <v>2024</v>
      </c>
      <c r="B11" s="11">
        <v>45474</v>
      </c>
      <c r="C11" s="12">
        <v>45565</v>
      </c>
      <c r="D11" s="8" t="s">
        <v>75</v>
      </c>
      <c r="E11" s="5" t="s">
        <v>76</v>
      </c>
      <c r="F11" s="6" t="s">
        <v>77</v>
      </c>
      <c r="G11" s="13" t="s">
        <v>57</v>
      </c>
      <c r="H11" s="7" t="s">
        <v>78</v>
      </c>
      <c r="I11" s="8" t="s">
        <v>59</v>
      </c>
      <c r="J11" s="8" t="s">
        <v>60</v>
      </c>
      <c r="K11" s="9">
        <v>80</v>
      </c>
      <c r="L11" s="8">
        <v>80</v>
      </c>
      <c r="M11" s="8"/>
      <c r="N11" s="14">
        <f>(0+1+1+9+4+7+2+3+1)/80</f>
        <v>0.35</v>
      </c>
      <c r="O11" s="8" t="s">
        <v>52</v>
      </c>
      <c r="P11" s="15" t="s">
        <v>73</v>
      </c>
      <c r="Q11" s="8" t="s">
        <v>62</v>
      </c>
      <c r="R11" s="16">
        <v>45575</v>
      </c>
      <c r="S11" s="8" t="s">
        <v>63</v>
      </c>
    </row>
    <row r="12" spans="1:19" ht="72.5" x14ac:dyDescent="0.35">
      <c r="A12" s="10">
        <v>2024</v>
      </c>
      <c r="B12" s="11">
        <v>45474</v>
      </c>
      <c r="C12" s="12">
        <v>45565</v>
      </c>
      <c r="D12" s="8" t="s">
        <v>79</v>
      </c>
      <c r="E12" s="5" t="s">
        <v>80</v>
      </c>
      <c r="F12" s="6" t="s">
        <v>81</v>
      </c>
      <c r="G12" s="13" t="s">
        <v>57</v>
      </c>
      <c r="H12" s="7" t="s">
        <v>82</v>
      </c>
      <c r="I12" s="8" t="s">
        <v>59</v>
      </c>
      <c r="J12" s="8" t="s">
        <v>60</v>
      </c>
      <c r="K12" s="9">
        <v>1440</v>
      </c>
      <c r="L12" s="8">
        <v>1800</v>
      </c>
      <c r="M12" s="8"/>
      <c r="N12" s="14">
        <f>(280+220+350+310+150+220+210+170+200)/1800</f>
        <v>1.1722222222222223</v>
      </c>
      <c r="O12" s="8" t="s">
        <v>52</v>
      </c>
      <c r="P12" s="15" t="s">
        <v>73</v>
      </c>
      <c r="Q12" s="8" t="s">
        <v>62</v>
      </c>
      <c r="R12" s="16">
        <v>45575</v>
      </c>
      <c r="S12" s="8" t="s">
        <v>63</v>
      </c>
    </row>
    <row r="13" spans="1:19" ht="93" x14ac:dyDescent="0.35">
      <c r="A13" s="10">
        <v>2024</v>
      </c>
      <c r="B13" s="11">
        <v>45474</v>
      </c>
      <c r="C13" s="12">
        <v>45565</v>
      </c>
      <c r="D13" s="8" t="s">
        <v>83</v>
      </c>
      <c r="E13" s="5" t="s">
        <v>84</v>
      </c>
      <c r="F13" s="6" t="s">
        <v>85</v>
      </c>
      <c r="G13" s="13" t="s">
        <v>57</v>
      </c>
      <c r="H13" s="7" t="s">
        <v>86</v>
      </c>
      <c r="I13" s="8" t="s">
        <v>59</v>
      </c>
      <c r="J13" s="8" t="s">
        <v>60</v>
      </c>
      <c r="K13" s="9">
        <v>240</v>
      </c>
      <c r="L13" s="8">
        <v>80</v>
      </c>
      <c r="M13" s="8"/>
      <c r="N13" s="17">
        <f>(12+11+9+6+5+9+0+0+11)/80</f>
        <v>0.78749999999999998</v>
      </c>
      <c r="O13" s="8" t="s">
        <v>52</v>
      </c>
      <c r="P13" s="15" t="s">
        <v>73</v>
      </c>
      <c r="Q13" s="8" t="s">
        <v>62</v>
      </c>
      <c r="R13" s="16">
        <v>45575</v>
      </c>
      <c r="S13" s="8" t="s">
        <v>63</v>
      </c>
    </row>
    <row r="14" spans="1:19" ht="58" x14ac:dyDescent="0.35">
      <c r="A14" s="10">
        <v>2024</v>
      </c>
      <c r="B14" s="11">
        <v>45474</v>
      </c>
      <c r="C14" s="12">
        <v>45565</v>
      </c>
      <c r="D14" s="8" t="s">
        <v>87</v>
      </c>
      <c r="E14" s="5" t="s">
        <v>88</v>
      </c>
      <c r="F14" s="18" t="s">
        <v>89</v>
      </c>
      <c r="G14" s="13" t="s">
        <v>57</v>
      </c>
      <c r="H14" s="19" t="s">
        <v>90</v>
      </c>
      <c r="I14" s="8" t="s">
        <v>59</v>
      </c>
      <c r="J14" s="8" t="s">
        <v>60</v>
      </c>
      <c r="K14" s="9">
        <v>15</v>
      </c>
      <c r="L14" s="8">
        <v>5</v>
      </c>
      <c r="M14" s="8"/>
      <c r="N14" s="14">
        <f>(0+1+0+0+1+0+0+0+7)/5</f>
        <v>1.8</v>
      </c>
      <c r="O14" s="8" t="s">
        <v>52</v>
      </c>
      <c r="P14" s="15" t="s">
        <v>73</v>
      </c>
      <c r="Q14" s="8" t="s">
        <v>62</v>
      </c>
      <c r="R14" s="16">
        <v>45575</v>
      </c>
      <c r="S14" s="8" t="s">
        <v>63</v>
      </c>
    </row>
    <row r="15" spans="1:19" ht="46.5" x14ac:dyDescent="0.35">
      <c r="A15" s="10">
        <v>2024</v>
      </c>
      <c r="B15" s="11">
        <v>45474</v>
      </c>
      <c r="C15" s="12">
        <v>45565</v>
      </c>
      <c r="D15" s="8" t="s">
        <v>91</v>
      </c>
      <c r="E15" s="5" t="s">
        <v>92</v>
      </c>
      <c r="F15" s="6" t="s">
        <v>93</v>
      </c>
      <c r="G15" s="13" t="s">
        <v>57</v>
      </c>
      <c r="H15" s="7" t="s">
        <v>94</v>
      </c>
      <c r="I15" s="8" t="s">
        <v>59</v>
      </c>
      <c r="J15" s="8" t="s">
        <v>60</v>
      </c>
      <c r="K15" s="9">
        <v>7</v>
      </c>
      <c r="L15" s="8">
        <v>25</v>
      </c>
      <c r="M15" s="8"/>
      <c r="N15" s="14">
        <f>(1+0+1+2+2+3+0+2+1)/25</f>
        <v>0.48</v>
      </c>
      <c r="O15" s="8" t="s">
        <v>52</v>
      </c>
      <c r="P15" s="15" t="s">
        <v>95</v>
      </c>
      <c r="Q15" s="8" t="s">
        <v>62</v>
      </c>
      <c r="R15" s="16">
        <v>45575</v>
      </c>
      <c r="S15" s="8"/>
    </row>
    <row r="16" spans="1:19" ht="46.5" x14ac:dyDescent="0.35">
      <c r="A16" s="10">
        <v>2024</v>
      </c>
      <c r="B16" s="11">
        <v>45474</v>
      </c>
      <c r="C16" s="12">
        <v>45565</v>
      </c>
      <c r="D16" s="8" t="s">
        <v>91</v>
      </c>
      <c r="E16" s="5" t="s">
        <v>92</v>
      </c>
      <c r="F16" s="6" t="s">
        <v>93</v>
      </c>
      <c r="G16" s="13" t="s">
        <v>57</v>
      </c>
      <c r="H16" s="7" t="s">
        <v>94</v>
      </c>
      <c r="I16" s="8" t="s">
        <v>59</v>
      </c>
      <c r="J16" s="8" t="s">
        <v>60</v>
      </c>
      <c r="K16" s="9">
        <v>7</v>
      </c>
      <c r="L16" s="8">
        <v>25</v>
      </c>
      <c r="M16" s="8"/>
      <c r="N16" s="14">
        <f>(1+0+1+2+2+3+0+2+1)/25</f>
        <v>0.48</v>
      </c>
      <c r="O16" s="8" t="s">
        <v>52</v>
      </c>
      <c r="P16" s="15" t="s">
        <v>95</v>
      </c>
      <c r="Q16" s="8" t="s">
        <v>62</v>
      </c>
      <c r="R16" s="16">
        <v>45575</v>
      </c>
      <c r="S16" s="8"/>
    </row>
    <row r="17" spans="1:19" ht="62" x14ac:dyDescent="0.35">
      <c r="A17" s="10">
        <v>2024</v>
      </c>
      <c r="B17" s="11">
        <v>45474</v>
      </c>
      <c r="C17" s="12">
        <v>45565</v>
      </c>
      <c r="D17" s="8" t="s">
        <v>96</v>
      </c>
      <c r="E17" s="5" t="s">
        <v>97</v>
      </c>
      <c r="F17" s="6" t="s">
        <v>98</v>
      </c>
      <c r="G17" s="13" t="s">
        <v>57</v>
      </c>
      <c r="H17" s="7" t="s">
        <v>99</v>
      </c>
      <c r="I17" s="8" t="s">
        <v>59</v>
      </c>
      <c r="J17" s="8" t="s">
        <v>60</v>
      </c>
      <c r="K17" s="9">
        <v>7</v>
      </c>
      <c r="L17" s="8">
        <v>10</v>
      </c>
      <c r="M17" s="8"/>
      <c r="N17" s="14">
        <f>(7+0+0+0+0+0+0+0+0)/10</f>
        <v>0.7</v>
      </c>
      <c r="O17" s="8" t="s">
        <v>52</v>
      </c>
      <c r="P17" s="15" t="s">
        <v>95</v>
      </c>
      <c r="Q17" s="8" t="s">
        <v>62</v>
      </c>
      <c r="R17" s="16">
        <v>45575</v>
      </c>
      <c r="S17" s="8" t="s">
        <v>63</v>
      </c>
    </row>
    <row r="18" spans="1:19" ht="46.5" x14ac:dyDescent="0.35">
      <c r="A18" s="10">
        <v>2024</v>
      </c>
      <c r="B18" s="11">
        <v>45474</v>
      </c>
      <c r="C18" s="12">
        <v>45565</v>
      </c>
      <c r="D18" s="8" t="s">
        <v>100</v>
      </c>
      <c r="E18" s="5" t="s">
        <v>101</v>
      </c>
      <c r="F18" s="6" t="s">
        <v>102</v>
      </c>
      <c r="G18" s="13" t="s">
        <v>57</v>
      </c>
      <c r="H18" s="7" t="s">
        <v>103</v>
      </c>
      <c r="I18" s="8" t="s">
        <v>59</v>
      </c>
      <c r="J18" s="8" t="s">
        <v>60</v>
      </c>
      <c r="K18" s="9">
        <v>240</v>
      </c>
      <c r="L18" s="8">
        <v>300</v>
      </c>
      <c r="M18" s="8"/>
      <c r="N18" s="14">
        <f>(11+10+10+11+11+10+11+7+9)/300</f>
        <v>0.3</v>
      </c>
      <c r="O18" s="8" t="s">
        <v>52</v>
      </c>
      <c r="P18" s="15" t="s">
        <v>68</v>
      </c>
      <c r="Q18" s="8" t="s">
        <v>62</v>
      </c>
      <c r="R18" s="16">
        <v>45575</v>
      </c>
      <c r="S18" s="8" t="s">
        <v>63</v>
      </c>
    </row>
    <row r="19" spans="1:19" ht="62" x14ac:dyDescent="0.35">
      <c r="A19" s="10">
        <v>2024</v>
      </c>
      <c r="B19" s="11">
        <v>45474</v>
      </c>
      <c r="C19" s="12">
        <v>45565</v>
      </c>
      <c r="D19" s="8" t="s">
        <v>104</v>
      </c>
      <c r="E19" s="5" t="s">
        <v>105</v>
      </c>
      <c r="F19" s="6" t="s">
        <v>106</v>
      </c>
      <c r="G19" s="13" t="s">
        <v>57</v>
      </c>
      <c r="H19" s="7" t="s">
        <v>107</v>
      </c>
      <c r="I19" s="8" t="s">
        <v>59</v>
      </c>
      <c r="J19" s="8" t="s">
        <v>60</v>
      </c>
      <c r="K19" s="8">
        <v>1</v>
      </c>
      <c r="L19" s="8">
        <v>5</v>
      </c>
      <c r="M19" s="8"/>
      <c r="N19" s="14">
        <f>(1+0+0+1+0+0+0+0+0)/5</f>
        <v>0.4</v>
      </c>
      <c r="O19" s="8" t="s">
        <v>52</v>
      </c>
      <c r="P19" s="15" t="s">
        <v>108</v>
      </c>
      <c r="Q19" s="8" t="s">
        <v>62</v>
      </c>
      <c r="R19" s="16">
        <v>45575</v>
      </c>
      <c r="S19" s="8" t="s">
        <v>63</v>
      </c>
    </row>
    <row r="20" spans="1:19" ht="62" x14ac:dyDescent="0.35">
      <c r="A20" s="10">
        <v>2024</v>
      </c>
      <c r="B20" s="11">
        <v>45474</v>
      </c>
      <c r="C20" s="12">
        <v>45565</v>
      </c>
      <c r="D20" s="8" t="s">
        <v>104</v>
      </c>
      <c r="E20" s="5" t="s">
        <v>105</v>
      </c>
      <c r="F20" s="6" t="s">
        <v>106</v>
      </c>
      <c r="G20" s="13" t="s">
        <v>57</v>
      </c>
      <c r="H20" s="7" t="s">
        <v>107</v>
      </c>
      <c r="I20" s="8" t="s">
        <v>59</v>
      </c>
      <c r="J20" s="8" t="s">
        <v>60</v>
      </c>
      <c r="K20" s="8">
        <v>1</v>
      </c>
      <c r="L20" s="8">
        <v>5</v>
      </c>
      <c r="M20" s="8"/>
      <c r="N20" s="14">
        <f>(1+0+0+1+0+0+0+0+0)/5</f>
        <v>0.4</v>
      </c>
      <c r="O20" s="8" t="s">
        <v>52</v>
      </c>
      <c r="P20" s="15" t="s">
        <v>108</v>
      </c>
      <c r="Q20" s="8" t="s">
        <v>62</v>
      </c>
      <c r="R20" s="16">
        <v>45575</v>
      </c>
      <c r="S20" s="8"/>
    </row>
    <row r="21" spans="1:19" ht="46.5" x14ac:dyDescent="0.35">
      <c r="A21" s="10">
        <v>2024</v>
      </c>
      <c r="B21" s="11">
        <v>45474</v>
      </c>
      <c r="C21" s="12">
        <v>45565</v>
      </c>
      <c r="D21" s="8" t="s">
        <v>109</v>
      </c>
      <c r="E21" s="5" t="s">
        <v>110</v>
      </c>
      <c r="F21" s="6" t="s">
        <v>111</v>
      </c>
      <c r="G21" s="13" t="s">
        <v>57</v>
      </c>
      <c r="H21" s="7" t="s">
        <v>112</v>
      </c>
      <c r="I21" s="8" t="s">
        <v>59</v>
      </c>
      <c r="J21" s="8" t="s">
        <v>60</v>
      </c>
      <c r="K21" s="9">
        <v>10</v>
      </c>
      <c r="L21" s="8">
        <v>17</v>
      </c>
      <c r="M21" s="8"/>
      <c r="N21" s="14">
        <f>(0+1+1+4+2+2+0+0+0)/17</f>
        <v>0.58823529411764708</v>
      </c>
      <c r="O21" s="8" t="s">
        <v>52</v>
      </c>
      <c r="P21" s="15" t="s">
        <v>113</v>
      </c>
      <c r="Q21" s="8" t="s">
        <v>62</v>
      </c>
      <c r="R21" s="16">
        <v>45575</v>
      </c>
      <c r="S21" s="8"/>
    </row>
    <row r="22" spans="1:19" ht="46.5" x14ac:dyDescent="0.35">
      <c r="A22" s="10">
        <v>2024</v>
      </c>
      <c r="B22" s="11">
        <v>45474</v>
      </c>
      <c r="C22" s="12">
        <v>45565</v>
      </c>
      <c r="D22" s="8" t="s">
        <v>114</v>
      </c>
      <c r="E22" s="5" t="s">
        <v>115</v>
      </c>
      <c r="F22" s="6" t="s">
        <v>116</v>
      </c>
      <c r="G22" s="13" t="s">
        <v>57</v>
      </c>
      <c r="H22" s="7" t="s">
        <v>117</v>
      </c>
      <c r="I22" s="8" t="s">
        <v>59</v>
      </c>
      <c r="J22" s="8" t="s">
        <v>60</v>
      </c>
      <c r="K22" s="9">
        <v>10</v>
      </c>
      <c r="L22" s="8">
        <v>17</v>
      </c>
      <c r="M22" s="8"/>
      <c r="N22" s="14">
        <f>(0+1+1+4+2+2+0+0+0)/17</f>
        <v>0.58823529411764708</v>
      </c>
      <c r="O22" s="8" t="s">
        <v>52</v>
      </c>
      <c r="P22" s="15" t="s">
        <v>113</v>
      </c>
      <c r="Q22" s="8" t="s">
        <v>62</v>
      </c>
      <c r="R22" s="16">
        <v>45575</v>
      </c>
      <c r="S22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2024-11-01T02:49:03Z</dcterms:created>
  <dcterms:modified xsi:type="dcterms:W3CDTF">2025-01-16T16:27:37Z</dcterms:modified>
</cp:coreProperties>
</file>